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U:\AUDIOLOGY\Audio Website Documents\"/>
    </mc:Choice>
  </mc:AlternateContent>
  <bookViews>
    <workbookView xWindow="7860" yWindow="3450" windowWidth="13965" windowHeight="3945" tabRatio="896"/>
  </bookViews>
  <sheets>
    <sheet name="cover sheet" sheetId="15" r:id="rId1"/>
    <sheet name="events" sheetId="16" r:id="rId2"/>
    <sheet name="Pueblos Serviced" sheetId="2" r:id="rId3"/>
    <sheet name="Summary of Clinics Serviced" sheetId="14" r:id="rId4"/>
  </sheets>
  <externalReferences>
    <externalReference r:id="rId5"/>
    <externalReference r:id="rId6"/>
  </externalReferences>
  <definedNames>
    <definedName name="_xlnm.Print_Area" localSheetId="0">'cover sheet'!$A$1:$M$27</definedName>
    <definedName name="_xlnm.Print_Area" localSheetId="1">events!$A$1:$N$29</definedName>
    <definedName name="_xlnm.Print_Area" localSheetId="2">'Pueblos Serviced'!$A$1:$AA$35</definedName>
    <definedName name="_xlnm.Print_Area" localSheetId="3">'Summary of Clinics Serviced'!$A$1:$O$43</definedName>
  </definedNames>
  <calcPr calcId="152511"/>
</workbook>
</file>

<file path=xl/calcChain.xml><?xml version="1.0" encoding="utf-8"?>
<calcChain xmlns="http://schemas.openxmlformats.org/spreadsheetml/2006/main">
  <c r="X5" i="2" l="1"/>
  <c r="W5" i="2"/>
  <c r="V5" i="2"/>
  <c r="U5" i="2"/>
  <c r="T5" i="2"/>
  <c r="S5" i="2"/>
  <c r="R5" i="2"/>
  <c r="Q5" i="2"/>
  <c r="P5" i="2"/>
  <c r="O5" i="2"/>
  <c r="N5" i="2"/>
  <c r="M5" i="2"/>
  <c r="L5" i="2"/>
  <c r="K5" i="2"/>
  <c r="J5" i="2"/>
  <c r="I5" i="2"/>
  <c r="H5" i="2"/>
  <c r="G5" i="2"/>
  <c r="F5" i="2"/>
  <c r="E5" i="2"/>
  <c r="D5" i="2"/>
  <c r="C5" i="2"/>
  <c r="L17" i="14" l="1"/>
  <c r="K17" i="14"/>
  <c r="K22" i="14"/>
  <c r="K13" i="14"/>
  <c r="K11" i="14"/>
  <c r="F17" i="14"/>
  <c r="B13" i="14" l="1"/>
  <c r="C13" i="14"/>
  <c r="D13" i="14"/>
  <c r="E13" i="14"/>
  <c r="F13" i="14"/>
  <c r="G13" i="14"/>
  <c r="H13" i="14"/>
  <c r="I13" i="14"/>
  <c r="J13" i="14"/>
  <c r="L13" i="14"/>
  <c r="M13" i="14"/>
  <c r="B22" i="14" l="1"/>
  <c r="E17" i="14" l="1"/>
  <c r="B17" i="14"/>
  <c r="C17" i="14"/>
  <c r="C22" i="14"/>
  <c r="C11" i="14"/>
  <c r="D17" i="14" l="1"/>
  <c r="G17" i="14"/>
  <c r="H17" i="14"/>
  <c r="I17" i="14"/>
  <c r="J17" i="14"/>
  <c r="M17" i="14"/>
  <c r="N24" i="14" l="1"/>
  <c r="N25" i="14"/>
  <c r="N26" i="14"/>
  <c r="N27" i="14"/>
  <c r="N28" i="14"/>
  <c r="N29" i="14"/>
  <c r="N30" i="14"/>
  <c r="N21" i="14"/>
  <c r="N9" i="14"/>
  <c r="N23" i="14"/>
  <c r="M22" i="14"/>
  <c r="L22" i="14"/>
  <c r="J22" i="14"/>
  <c r="I22" i="14"/>
  <c r="H22" i="14"/>
  <c r="G22" i="14"/>
  <c r="F22" i="14"/>
  <c r="E22" i="14"/>
  <c r="D22" i="14"/>
  <c r="M11" i="14"/>
  <c r="L11" i="14"/>
  <c r="J11" i="14"/>
  <c r="I11" i="14"/>
  <c r="H11" i="14"/>
  <c r="G11" i="14"/>
  <c r="F11" i="14"/>
  <c r="E11" i="14"/>
  <c r="D11" i="14"/>
  <c r="B11" i="14"/>
  <c r="N10" i="14"/>
  <c r="N12" i="14"/>
  <c r="N14" i="14"/>
  <c r="N15" i="14"/>
  <c r="N16" i="14"/>
  <c r="N17" i="14"/>
  <c r="N18" i="14"/>
  <c r="N19" i="14"/>
  <c r="N20" i="14"/>
  <c r="N22" i="14" l="1"/>
  <c r="N13" i="14"/>
  <c r="N11" i="14"/>
  <c r="Y5" i="2"/>
  <c r="C6" i="2" s="1"/>
  <c r="R6" i="2" l="1"/>
  <c r="N6" i="2"/>
  <c r="K6" i="2"/>
  <c r="W6" i="2"/>
  <c r="X6" i="2"/>
  <c r="M6" i="2"/>
  <c r="E6" i="2"/>
  <c r="F6" i="2"/>
  <c r="Q6" i="2"/>
  <c r="O6" i="2"/>
  <c r="G6" i="2"/>
  <c r="U6" i="2"/>
  <c r="H6" i="2"/>
  <c r="J6" i="2"/>
  <c r="T6" i="2"/>
  <c r="S6" i="2"/>
  <c r="P6" i="2"/>
  <c r="I6" i="2"/>
  <c r="D6" i="2"/>
  <c r="V6" i="2"/>
  <c r="L6" i="2"/>
  <c r="Y6" i="2" l="1"/>
</calcChain>
</file>

<file path=xl/sharedStrings.xml><?xml version="1.0" encoding="utf-8"?>
<sst xmlns="http://schemas.openxmlformats.org/spreadsheetml/2006/main" count="93" uniqueCount="82">
  <si>
    <t>ACL</t>
  </si>
  <si>
    <t>SFSU</t>
  </si>
  <si>
    <t>Cochiti</t>
  </si>
  <si>
    <t>Isleta</t>
  </si>
  <si>
    <t>Jemez</t>
  </si>
  <si>
    <t>LRC</t>
  </si>
  <si>
    <t>Picuris</t>
  </si>
  <si>
    <t>Sandia</t>
  </si>
  <si>
    <t>Santa Ana</t>
  </si>
  <si>
    <t>Santa Clara</t>
  </si>
  <si>
    <t>Taos</t>
  </si>
  <si>
    <t>Zia</t>
  </si>
  <si>
    <t>TOTALS</t>
  </si>
  <si>
    <t xml:space="preserve">Total Patients Seen               </t>
  </si>
  <si>
    <t xml:space="preserve">Total Days Clinic Serviced      </t>
  </si>
  <si>
    <t xml:space="preserve">Avg. # of Patients Per Day          </t>
  </si>
  <si>
    <t xml:space="preserve">Total Adults Seen                     </t>
  </si>
  <si>
    <t xml:space="preserve">Total Children Seen                </t>
  </si>
  <si>
    <t xml:space="preserve">Hearing Tests                             </t>
  </si>
  <si>
    <t xml:space="preserve">Middle Ear Tests                   </t>
  </si>
  <si>
    <t xml:space="preserve">Hearing Aid Services                </t>
  </si>
  <si>
    <t>Total ID'd w/Hearing Loss</t>
  </si>
  <si>
    <t>Total Medical Referrals</t>
  </si>
  <si>
    <t>Total Walk-Ins</t>
  </si>
  <si>
    <t>Acoma</t>
  </si>
  <si>
    <t>Laguna</t>
  </si>
  <si>
    <t>Nambe</t>
  </si>
  <si>
    <t>San Felipe</t>
  </si>
  <si>
    <t>Tesuque</t>
  </si>
  <si>
    <t>Zuni</t>
  </si>
  <si>
    <t>Navajo</t>
  </si>
  <si>
    <t>Non-Pueblo</t>
  </si>
  <si>
    <t>Non-Indian</t>
  </si>
  <si>
    <t>% of Total</t>
  </si>
  <si>
    <t>Total Seen</t>
  </si>
  <si>
    <t>Total**</t>
  </si>
  <si>
    <t>**Total includes patients seen at clinics and screenings</t>
  </si>
  <si>
    <t>Hearing Aids Fit</t>
  </si>
  <si>
    <t>Medicaid Pay</t>
  </si>
  <si>
    <t>Self Pay</t>
  </si>
  <si>
    <t>Total with Normal Hearing</t>
  </si>
  <si>
    <t>Santo Domingo</t>
  </si>
  <si>
    <t>Total Referrals to Audiology</t>
  </si>
  <si>
    <t>San Idelfonso</t>
  </si>
  <si>
    <t xml:space="preserve">                                            </t>
  </si>
  <si>
    <t>Pueblo Audiology Program</t>
  </si>
  <si>
    <t>Albuquerque Area Indian Health Board, Inc.</t>
  </si>
  <si>
    <t>Chris Atkinson</t>
  </si>
  <si>
    <t>Audiology Program Manager</t>
  </si>
  <si>
    <t>Audiologist</t>
  </si>
  <si>
    <t>Donna Lasiloo</t>
  </si>
  <si>
    <t>Audiology Technician</t>
  </si>
  <si>
    <t xml:space="preserve">Submitted by: </t>
  </si>
  <si>
    <t xml:space="preserve">Date: </t>
  </si>
  <si>
    <t>Lori L. Workizer, AuD</t>
  </si>
  <si>
    <t>Did Not Keep Appt (DNKA)</t>
  </si>
  <si>
    <t>Percent DNKA</t>
  </si>
  <si>
    <t>Lynell Old Lodge</t>
  </si>
  <si>
    <t xml:space="preserve">            Summary of Clinics Serviced</t>
  </si>
  <si>
    <t>San Juan</t>
  </si>
  <si>
    <t>Pueblos Serviced</t>
  </si>
  <si>
    <t>Community Pay</t>
  </si>
  <si>
    <t>DVR Pay</t>
  </si>
  <si>
    <t>Other Pay</t>
  </si>
  <si>
    <t>Audiology Administrative Coordinator</t>
  </si>
  <si>
    <t xml:space="preserve">Report of Services Delivered from </t>
  </si>
  <si>
    <t>Staff:</t>
  </si>
  <si>
    <t>Nancy Martine-Alonzo</t>
  </si>
  <si>
    <t>Pojoaque</t>
  </si>
  <si>
    <t>AAIHB Pay</t>
  </si>
  <si>
    <t>AIHC</t>
  </si>
  <si>
    <t>Executive Director, AAIHB</t>
  </si>
  <si>
    <t>Todd Powell, AuD</t>
  </si>
  <si>
    <t>October 1, 2014 - December 31, 2014</t>
  </si>
  <si>
    <t>January 15, 2014</t>
  </si>
  <si>
    <t>Pueblo Audiology Program Events, Fourth Quarter 2014</t>
  </si>
  <si>
    <t>In October, Donna Lasiloo conducted school screenings at Taos Day School and at the Head Start in Cochiti, Santa Ana, Zia, and Taos.</t>
  </si>
  <si>
    <t>On October 1st and 2nd, Donna Lasiloo and Margie Mexicano conducted school screenings at Southern Ute Academy and Head Start.</t>
  </si>
  <si>
    <t>November 7, 2014, Donna Lasiloo attended the Ignacio Health Fair with Marge Mexicano.</t>
  </si>
  <si>
    <t>In November, Donna Lasiloo conducted the school screenings at Laguna Child Find and conducted rechecks with Margie Mexicano at Southern Ute.</t>
  </si>
  <si>
    <t>In December, Donna Lasiloo conducted school screening rechecks at Sky City Elementary.</t>
  </si>
  <si>
    <t xml:space="preserve">October 31, Audiologist, Leslie Hinshaw retired at 12 years of service to AAIHB, Leslie provided Audiology Services at Southern Ute, Ute Mountain Ute, Jicarilla Apache Nation and AIHC.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</si>
</sst>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7" x14ac:knownFonts="1">
    <font>
      <sz val="10"/>
      <name val="Arial"/>
    </font>
    <font>
      <sz val="12"/>
      <name val="Arial"/>
      <family val="2"/>
    </font>
    <font>
      <b/>
      <i/>
      <sz val="12"/>
      <name val="Bookman Old Style"/>
      <family val="1"/>
    </font>
    <font>
      <i/>
      <sz val="12"/>
      <name val="Bookman Old Style"/>
      <family val="1"/>
    </font>
    <font>
      <sz val="10"/>
      <name val="Arial"/>
      <family val="2"/>
    </font>
    <font>
      <sz val="10"/>
      <name val="Bookman Old Style"/>
      <family val="1"/>
    </font>
    <font>
      <b/>
      <sz val="10"/>
      <name val="Bookman Old Style"/>
      <family val="1"/>
    </font>
    <font>
      <b/>
      <sz val="10"/>
      <color indexed="12"/>
      <name val="Bookman Old Style"/>
      <family val="1"/>
    </font>
    <font>
      <sz val="12"/>
      <name val="Bookman Old Style"/>
      <family val="1"/>
    </font>
    <font>
      <sz val="10"/>
      <color indexed="12"/>
      <name val="Bookman Old Style"/>
      <family val="1"/>
    </font>
    <font>
      <sz val="23"/>
      <name val="Arial"/>
      <family val="2"/>
    </font>
    <font>
      <u/>
      <sz val="12"/>
      <name val="Bookman Old Style"/>
      <family val="1"/>
    </font>
    <font>
      <sz val="16"/>
      <name val="Bookman Old Style"/>
      <family val="1"/>
    </font>
    <font>
      <b/>
      <sz val="16"/>
      <name val="Bookman Old Style"/>
      <family val="1"/>
    </font>
    <font>
      <b/>
      <sz val="14"/>
      <name val="Bookman Old Style"/>
      <family val="1"/>
    </font>
    <font>
      <sz val="14"/>
      <name val="Bookman Old Style"/>
      <family val="1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b/>
      <i/>
      <sz val="14"/>
      <name val="Bookman Old Style"/>
      <family val="1"/>
    </font>
    <font>
      <b/>
      <i/>
      <sz val="10"/>
      <name val="Arial"/>
      <family val="2"/>
    </font>
    <font>
      <sz val="11"/>
      <name val="Bookman Old Style"/>
      <family val="1"/>
    </font>
    <font>
      <b/>
      <i/>
      <sz val="11"/>
      <name val="Bookman Old Style"/>
      <family val="1"/>
    </font>
    <font>
      <i/>
      <sz val="11"/>
      <name val="Bookman Old Style"/>
      <family val="1"/>
    </font>
    <font>
      <sz val="11"/>
      <name val="Arial"/>
      <family val="2"/>
    </font>
    <font>
      <b/>
      <sz val="11"/>
      <name val="Bookman Old Style"/>
      <family val="1"/>
    </font>
    <font>
      <b/>
      <sz val="11"/>
      <color indexed="12"/>
      <name val="Bookman Old Style"/>
      <family val="1"/>
    </font>
    <font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93">
    <xf numFmtId="0" fontId="0" fillId="0" borderId="0" xfId="0"/>
    <xf numFmtId="0" fontId="1" fillId="0" borderId="0" xfId="0" applyFont="1"/>
    <xf numFmtId="0" fontId="4" fillId="0" borderId="0" xfId="0" applyFont="1"/>
    <xf numFmtId="0" fontId="5" fillId="0" borderId="1" xfId="0" applyFont="1" applyBorder="1"/>
    <xf numFmtId="0" fontId="6" fillId="0" borderId="1" xfId="0" applyFont="1" applyBorder="1"/>
    <xf numFmtId="0" fontId="9" fillId="0" borderId="1" xfId="0" applyFont="1" applyBorder="1"/>
    <xf numFmtId="9" fontId="5" fillId="0" borderId="1" xfId="0" applyNumberFormat="1" applyFont="1" applyBorder="1"/>
    <xf numFmtId="9" fontId="9" fillId="0" borderId="1" xfId="0" applyNumberFormat="1" applyFont="1" applyBorder="1"/>
    <xf numFmtId="0" fontId="5" fillId="0" borderId="0" xfId="0" applyFont="1"/>
    <xf numFmtId="0" fontId="8" fillId="0" borderId="0" xfId="0" applyFont="1"/>
    <xf numFmtId="0" fontId="0" fillId="0" borderId="0" xfId="0" applyBorder="1"/>
    <xf numFmtId="0" fontId="6" fillId="0" borderId="1" xfId="0" applyFont="1" applyBorder="1" applyAlignment="1">
      <alignment textRotation="45"/>
    </xf>
    <xf numFmtId="0" fontId="7" fillId="0" borderId="1" xfId="0" applyFont="1" applyBorder="1" applyAlignment="1">
      <alignment textRotation="45"/>
    </xf>
    <xf numFmtId="0" fontId="0" fillId="0" borderId="0" xfId="0" applyAlignment="1">
      <alignment textRotation="45"/>
    </xf>
    <xf numFmtId="0" fontId="5" fillId="0" borderId="4" xfId="0" applyFont="1" applyBorder="1" applyAlignment="1">
      <alignment textRotation="45"/>
    </xf>
    <xf numFmtId="0" fontId="5" fillId="0" borderId="5" xfId="0" applyFont="1" applyBorder="1" applyAlignment="1">
      <alignment textRotation="45"/>
    </xf>
    <xf numFmtId="0" fontId="10" fillId="0" borderId="0" xfId="0" applyFont="1"/>
    <xf numFmtId="0" fontId="11" fillId="0" borderId="0" xfId="0" applyFont="1" applyAlignment="1">
      <alignment horizontal="center"/>
    </xf>
    <xf numFmtId="0" fontId="12" fillId="0" borderId="0" xfId="0" applyFont="1"/>
    <xf numFmtId="0" fontId="13" fillId="0" borderId="0" xfId="0" applyFont="1" applyAlignment="1">
      <alignment horizontal="center"/>
    </xf>
    <xf numFmtId="0" fontId="13" fillId="0" borderId="0" xfId="0" applyFont="1"/>
    <xf numFmtId="0" fontId="14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left" indent="15"/>
    </xf>
    <xf numFmtId="0" fontId="5" fillId="0" borderId="0" xfId="0" applyFont="1" applyAlignment="1"/>
    <xf numFmtId="0" fontId="15" fillId="0" borderId="0" xfId="0" applyFont="1"/>
    <xf numFmtId="0" fontId="8" fillId="0" borderId="5" xfId="0" applyFont="1" applyBorder="1"/>
    <xf numFmtId="0" fontId="15" fillId="0" borderId="0" xfId="0" applyFont="1" applyAlignment="1">
      <alignment horizontal="center"/>
    </xf>
    <xf numFmtId="49" fontId="8" fillId="0" borderId="0" xfId="0" applyNumberFormat="1" applyFont="1"/>
    <xf numFmtId="0" fontId="16" fillId="0" borderId="0" xfId="0" applyFont="1"/>
    <xf numFmtId="0" fontId="17" fillId="0" borderId="0" xfId="0" applyFont="1"/>
    <xf numFmtId="0" fontId="5" fillId="0" borderId="5" xfId="0" applyFont="1" applyBorder="1"/>
    <xf numFmtId="0" fontId="19" fillId="0" borderId="0" xfId="0" applyFont="1"/>
    <xf numFmtId="0" fontId="8" fillId="0" borderId="0" xfId="0" applyFont="1" applyAlignment="1">
      <alignment wrapText="1"/>
    </xf>
    <xf numFmtId="0" fontId="8" fillId="0" borderId="0" xfId="0" applyFont="1" applyAlignment="1">
      <alignment vertical="top" wrapText="1"/>
    </xf>
    <xf numFmtId="0" fontId="8" fillId="0" borderId="0" xfId="0" applyFont="1" applyAlignment="1">
      <alignment horizontal="left" wrapText="1"/>
    </xf>
    <xf numFmtId="0" fontId="8" fillId="0" borderId="0" xfId="0" applyFont="1" applyAlignment="1">
      <alignment horizontal="left" wrapText="1"/>
    </xf>
    <xf numFmtId="0" fontId="8" fillId="0" borderId="0" xfId="0" applyFont="1" applyAlignment="1">
      <alignment horizontal="left" vertical="top" wrapText="1"/>
    </xf>
    <xf numFmtId="0" fontId="18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3" fillId="0" borderId="0" xfId="0" applyFont="1"/>
    <xf numFmtId="0" fontId="22" fillId="0" borderId="0" xfId="0" applyFont="1"/>
    <xf numFmtId="0" fontId="23" fillId="0" borderId="0" xfId="0" applyFont="1" applyFill="1"/>
    <xf numFmtId="0" fontId="20" fillId="0" borderId="1" xfId="0" applyFont="1" applyBorder="1" applyAlignment="1">
      <alignment textRotation="45"/>
    </xf>
    <xf numFmtId="0" fontId="24" fillId="0" borderId="1" xfId="0" applyFont="1" applyBorder="1" applyAlignment="1">
      <alignment vertical="center" textRotation="45"/>
    </xf>
    <xf numFmtId="0" fontId="24" fillId="0" borderId="3" xfId="0" applyFont="1" applyBorder="1" applyAlignment="1">
      <alignment vertical="center" textRotation="45"/>
    </xf>
    <xf numFmtId="0" fontId="24" fillId="0" borderId="3" xfId="0" applyFont="1" applyBorder="1" applyAlignment="1">
      <alignment vertical="center" textRotation="45" wrapText="1"/>
    </xf>
    <xf numFmtId="0" fontId="24" fillId="0" borderId="3" xfId="0" applyFont="1" applyFill="1" applyBorder="1" applyAlignment="1">
      <alignment vertical="center" textRotation="45"/>
    </xf>
    <xf numFmtId="0" fontId="23" fillId="0" borderId="0" xfId="0" applyFont="1" applyAlignment="1">
      <alignment textRotation="45"/>
    </xf>
    <xf numFmtId="0" fontId="23" fillId="0" borderId="6" xfId="0" applyFont="1" applyBorder="1" applyAlignment="1">
      <alignment textRotation="45"/>
    </xf>
    <xf numFmtId="0" fontId="24" fillId="2" borderId="1" xfId="0" applyFont="1" applyFill="1" applyBorder="1"/>
    <xf numFmtId="0" fontId="20" fillId="2" borderId="1" xfId="0" applyFont="1" applyFill="1" applyBorder="1" applyAlignment="1"/>
    <xf numFmtId="0" fontId="25" fillId="2" borderId="1" xfId="0" applyFont="1" applyFill="1" applyBorder="1" applyAlignment="1">
      <alignment horizontal="right"/>
    </xf>
    <xf numFmtId="0" fontId="24" fillId="0" borderId="1" xfId="0" applyFont="1" applyBorder="1"/>
    <xf numFmtId="164" fontId="20" fillId="0" borderId="1" xfId="0" applyNumberFormat="1" applyFont="1" applyBorder="1"/>
    <xf numFmtId="164" fontId="20" fillId="0" borderId="1" xfId="0" applyNumberFormat="1" applyFont="1" applyFill="1" applyBorder="1"/>
    <xf numFmtId="164" fontId="25" fillId="0" borderId="1" xfId="0" applyNumberFormat="1" applyFont="1" applyBorder="1"/>
    <xf numFmtId="0" fontId="24" fillId="0" borderId="2" xfId="0" applyFont="1" applyBorder="1"/>
    <xf numFmtId="2" fontId="20" fillId="0" borderId="1" xfId="0" applyNumberFormat="1" applyFont="1" applyBorder="1"/>
    <xf numFmtId="2" fontId="25" fillId="0" borderId="1" xfId="0" applyNumberFormat="1" applyFont="1" applyBorder="1"/>
    <xf numFmtId="0" fontId="20" fillId="0" borderId="1" xfId="0" applyFont="1" applyBorder="1"/>
    <xf numFmtId="0" fontId="20" fillId="0" borderId="1" xfId="0" applyFont="1" applyFill="1" applyBorder="1"/>
    <xf numFmtId="0" fontId="25" fillId="0" borderId="1" xfId="0" applyFont="1" applyBorder="1"/>
    <xf numFmtId="0" fontId="25" fillId="0" borderId="1" xfId="0" applyFont="1" applyFill="1" applyBorder="1"/>
    <xf numFmtId="0" fontId="24" fillId="0" borderId="1" xfId="0" applyFont="1" applyFill="1" applyBorder="1"/>
    <xf numFmtId="10" fontId="20" fillId="0" borderId="1" xfId="0" applyNumberFormat="1" applyFont="1" applyBorder="1"/>
    <xf numFmtId="10" fontId="25" fillId="0" borderId="1" xfId="0" applyNumberFormat="1" applyFont="1" applyBorder="1"/>
    <xf numFmtId="0" fontId="24" fillId="0" borderId="0" xfId="0" applyFont="1" applyBorder="1"/>
    <xf numFmtId="0" fontId="20" fillId="0" borderId="0" xfId="0" applyFont="1"/>
    <xf numFmtId="49" fontId="20" fillId="0" borderId="0" xfId="0" applyNumberFormat="1" applyFont="1" applyAlignment="1">
      <alignment horizontal="right"/>
    </xf>
    <xf numFmtId="0" fontId="24" fillId="0" borderId="0" xfId="0" applyFont="1" applyAlignment="1">
      <alignment horizontal="right"/>
    </xf>
    <xf numFmtId="0" fontId="24" fillId="0" borderId="0" xfId="0" applyFont="1"/>
    <xf numFmtId="0" fontId="26" fillId="0" borderId="0" xfId="0" applyFont="1"/>
    <xf numFmtId="0" fontId="25" fillId="0" borderId="3" xfId="0" applyFont="1" applyBorder="1" applyAlignment="1">
      <alignment horizontal="center" textRotation="45"/>
    </xf>
    <xf numFmtId="0" fontId="15" fillId="0" borderId="0" xfId="0" applyFont="1" applyAlignment="1"/>
    <xf numFmtId="0" fontId="15" fillId="0" borderId="5" xfId="0" applyFont="1" applyBorder="1"/>
    <xf numFmtId="49" fontId="15" fillId="0" borderId="5" xfId="0" applyNumberFormat="1" applyFont="1" applyBorder="1"/>
    <xf numFmtId="0" fontId="8" fillId="0" borderId="0" xfId="0" applyFont="1" applyAlignment="1">
      <alignment horizontal="left" vertical="top" wrapText="1"/>
    </xf>
    <xf numFmtId="9" fontId="20" fillId="0" borderId="1" xfId="0" applyNumberFormat="1" applyFont="1" applyBorder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 vertical="top" wrapText="1"/>
    </xf>
    <xf numFmtId="0" fontId="8" fillId="0" borderId="0" xfId="0" applyFont="1" applyAlignment="1">
      <alignment horizontal="left" vertical="top" wrapText="1"/>
    </xf>
    <xf numFmtId="0" fontId="13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8" fillId="0" borderId="0" xfId="0" applyFont="1" applyAlignment="1">
      <alignment horizontal="left" vertical="top" wrapText="1"/>
    </xf>
    <xf numFmtId="0" fontId="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49" fontId="15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34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4002509410288584"/>
          <c:y val="0.17768612967108574"/>
          <c:w val="0.39899623588456712"/>
          <c:h val="0.25826472335913625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spPr>
              <a:pattFill prst="wdDnDiag">
                <a:fgClr>
                  <a:srgbClr xmlns:mc="http://schemas.openxmlformats.org/markup-compatibility/2006" xmlns:a14="http://schemas.microsoft.com/office/drawing/2010/main" val="9999FF" mc:Ignorable="a14" a14:legacySpreadsheetColorIndex="24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pattFill prst="solidDmnd">
                <a:fgClr>
                  <a:srgbClr xmlns:mc="http://schemas.openxmlformats.org/markup-compatibility/2006" xmlns:a14="http://schemas.microsoft.com/office/drawing/2010/main" val="993366" mc:Ignorable="a14" a14:legacySpreadsheetColorIndex="25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pattFill prst="dashVert">
                <a:fgClr>
                  <a:srgbClr xmlns:mc="http://schemas.openxmlformats.org/markup-compatibility/2006" xmlns:a14="http://schemas.microsoft.com/office/drawing/2010/main" val="333333" mc:Ignorable="a14" a14:legacySpreadsheetColorIndex="63"/>
                </a:fgClr>
                <a:bgClr>
                  <a:srgbClr xmlns:mc="http://schemas.openxmlformats.org/markup-compatibility/2006" xmlns:a14="http://schemas.microsoft.com/office/drawing/2010/main" val="99CCFF" mc:Ignorable="a14" a14:legacySpreadsheetColorIndex="44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pattFill prst="horzBrick">
                <a:fgClr>
                  <a:srgbClr xmlns:mc="http://schemas.openxmlformats.org/markup-compatibility/2006" xmlns:a14="http://schemas.microsoft.com/office/drawing/2010/main" val="808000" mc:Ignorable="a14" a14:legacySpreadsheetColorIndex="19"/>
                </a:fgClr>
                <a:bgClr>
                  <a:srgbClr xmlns:mc="http://schemas.openxmlformats.org/markup-compatibility/2006" xmlns:a14="http://schemas.microsoft.com/office/drawing/2010/main" val="CCFFFF" mc:Ignorable="a14" a14:legacySpreadsheetColorIndex="27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pattFill prst="dkVert">
                <a:fgClr>
                  <a:srgbClr xmlns:mc="http://schemas.openxmlformats.org/markup-compatibility/2006" xmlns:a14="http://schemas.microsoft.com/office/drawing/2010/main" val="660066" mc:Ignorable="a14" a14:legacySpreadsheetColorIndex="28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pattFill prst="pct10">
                <a:fgClr>
                  <a:srgbClr xmlns:mc="http://schemas.openxmlformats.org/markup-compatibility/2006" xmlns:a14="http://schemas.microsoft.com/office/drawing/2010/main" val="FF8080" mc:Ignorable="a14" a14:legacySpreadsheetColorIndex="29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bubble3D val="0"/>
            <c:spPr>
              <a:pattFill prst="dashHorz">
                <a:fgClr>
                  <a:srgbClr xmlns:mc="http://schemas.openxmlformats.org/markup-compatibility/2006" xmlns:a14="http://schemas.microsoft.com/office/drawing/2010/main" val="0066CC" mc:Ignorable="a14" a14:legacySpreadsheetColorIndex="30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bubble3D val="0"/>
            <c:spPr>
              <a:pattFill prst="pct30">
                <a:fgClr>
                  <a:srgbClr xmlns:mc="http://schemas.openxmlformats.org/markup-compatibility/2006" xmlns:a14="http://schemas.microsoft.com/office/drawing/2010/main" val="CCCCFF" mc:Ignorable="a14" a14:legacySpreadsheetColorIndex="31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bubble3D val="0"/>
            <c:spPr>
              <a:pattFill prst="lgConfetti">
                <a:fgClr>
                  <a:srgbClr xmlns:mc="http://schemas.openxmlformats.org/markup-compatibility/2006" xmlns:a14="http://schemas.microsoft.com/office/drawing/2010/main" val="000080" mc:Ignorable="a14" a14:legacySpreadsheetColorIndex="32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bubble3D val="0"/>
            <c:spPr>
              <a:pattFill prst="ltHorz">
                <a:fgClr>
                  <a:srgbClr xmlns:mc="http://schemas.openxmlformats.org/markup-compatibility/2006" xmlns:a14="http://schemas.microsoft.com/office/drawing/2010/main" val="FF00FF" mc:Ignorable="a14" a14:legacySpreadsheetColorIndex="33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bubble3D val="0"/>
            <c:spPr>
              <a:pattFill prst="solidDmnd">
                <a:fgClr>
                  <a:srgbClr xmlns:mc="http://schemas.openxmlformats.org/markup-compatibility/2006" xmlns:a14="http://schemas.microsoft.com/office/drawing/2010/main" val="FFFF00" mc:Ignorable="a14" a14:legacySpreadsheetColorIndex="34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bubble3D val="0"/>
            <c:spPr>
              <a:pattFill prst="diagBrick">
                <a:fgClr>
                  <a:srgbClr xmlns:mc="http://schemas.openxmlformats.org/markup-compatibility/2006" xmlns:a14="http://schemas.microsoft.com/office/drawing/2010/main" val="FF0000" mc:Ignorable="a14" a14:legacySpreadsheetColorIndex="10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bubble3D val="0"/>
            <c:spPr>
              <a:pattFill prst="pct50">
                <a:fgClr>
                  <a:srgbClr xmlns:mc="http://schemas.openxmlformats.org/markup-compatibility/2006" xmlns:a14="http://schemas.microsoft.com/office/drawing/2010/main" val="800080" mc:Ignorable="a14" a14:legacySpreadsheetColorIndex="36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bubble3D val="0"/>
            <c:spPr>
              <a:pattFill prst="sphere">
                <a:fgClr>
                  <a:srgbClr xmlns:mc="http://schemas.openxmlformats.org/markup-compatibility/2006" xmlns:a14="http://schemas.microsoft.com/office/drawing/2010/main" val="800000" mc:Ignorable="a14" a14:legacySpreadsheetColorIndex="37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4"/>
            <c:bubble3D val="0"/>
            <c:spPr>
              <a:pattFill prst="pct10">
                <a:fgClr>
                  <a:srgbClr xmlns:mc="http://schemas.openxmlformats.org/markup-compatibility/2006" xmlns:a14="http://schemas.microsoft.com/office/drawing/2010/main" val="008080" mc:Ignorable="a14" a14:legacySpreadsheetColorIndex="38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5"/>
            <c:bubble3D val="0"/>
            <c:spPr>
              <a:blipFill dpi="0" rotWithShape="0">
                <a:blip xmlns:r="http://schemas.openxmlformats.org/officeDocument/2006/relationships" r:embed="rId1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6"/>
            <c:bubble3D val="0"/>
            <c:spPr>
              <a:pattFill prst="ltHorz">
                <a:fgClr>
                  <a:srgbClr xmlns:mc="http://schemas.openxmlformats.org/markup-compatibility/2006" xmlns:a14="http://schemas.microsoft.com/office/drawing/2010/main" val="00CCFF" mc:Ignorable="a14" a14:legacySpreadsheetColorIndex="40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7"/>
            <c:bubble3D val="0"/>
            <c:spPr>
              <a:pattFill prst="shingle">
                <a:fgClr>
                  <a:srgbClr xmlns:mc="http://schemas.openxmlformats.org/markup-compatibility/2006" xmlns:a14="http://schemas.microsoft.com/office/drawing/2010/main" val="808080" mc:Ignorable="a14" a14:legacySpreadsheetColorIndex="23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8"/>
            <c:bubble3D val="0"/>
            <c:spPr>
              <a:pattFill prst="solidDmnd">
                <a:fgClr>
                  <a:srgbClr xmlns:mc="http://schemas.openxmlformats.org/markup-compatibility/2006" xmlns:a14="http://schemas.microsoft.com/office/drawing/2010/main" val="333333" mc:Ignorable="a14" a14:legacySpreadsheetColorIndex="63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9"/>
            <c:bubble3D val="0"/>
            <c:spPr>
              <a:pattFill prst="dkVert">
                <a:fgClr>
                  <a:srgbClr xmlns:mc="http://schemas.openxmlformats.org/markup-compatibility/2006" xmlns:a14="http://schemas.microsoft.com/office/drawing/2010/main" val="969696" mc:Ignorable="a14" a14:legacySpreadsheetColorIndex="55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0"/>
            <c:bubble3D val="0"/>
            <c:spPr>
              <a:pattFill prst="lgGrid">
                <a:fgClr>
                  <a:srgbClr xmlns:mc="http://schemas.openxmlformats.org/markup-compatibility/2006" xmlns:a14="http://schemas.microsoft.com/office/drawing/2010/main" val="99CCFF" mc:Ignorable="a14" a14:legacySpreadsheetColorIndex="44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1"/>
            <c:bubble3D val="0"/>
            <c:spPr>
              <a:pattFill prst="zigZag">
                <a:fgClr>
                  <a:srgbClr xmlns:mc="http://schemas.openxmlformats.org/markup-compatibility/2006" xmlns:a14="http://schemas.microsoft.com/office/drawing/2010/main" val="FF99CC" mc:Ignorable="a14" a14:legacySpreadsheetColorIndex="45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6.0571957041349982E-3"/>
                  <c:y val="-0.123183878874644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3182300723575808E-2"/>
                  <c:y val="-8.630788919980043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6.7908794279127022E-2"/>
                  <c:y val="-0.1261330556820893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6.0976925030773017E-2"/>
                  <c:y val="-6.482595413278258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2501032284115851"/>
                  <c:y val="-1.698722085968767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6.9493366679041046E-2"/>
                  <c:y val="3.29034895228260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0.11928059240733867"/>
                  <c:y val="7.5579705429383312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0.12048859277205734"/>
                  <c:y val="7.203075855187522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8.6945546198784585E-2"/>
                  <c:y val="0.1145393915924443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9.4368092325928118E-2"/>
                  <c:y val="0.147814853061400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0.13252886813465933"/>
                  <c:y val="0.2241810372876944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2.3167842233120364E-2"/>
                  <c:y val="0.2290021908418472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3.4551233205030452E-2"/>
                  <c:y val="0.1684434834989888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5.6129292771406089E-2"/>
                  <c:y val="0.2166326110062688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4.5373999465947647E-2"/>
                  <c:y val="0.1496466454089933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4.1939391571090834E-2"/>
                  <c:y val="6.707468384633738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5.4462137642224004E-2"/>
                  <c:y val="4.203261477561206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5.6842838813882753E-2"/>
                  <c:y val="-1.760229766361176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9.698664217841256E-2"/>
                  <c:y val="-0.1267736057786165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2.5645454367831812E-2"/>
                  <c:y val="-0.1543354807921737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4882736432139531E-3"/>
                  <c:y val="-0.1651337281186958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3.3890050344203254E-2"/>
                  <c:y val="-0.1060447712630962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Mode val="edge"/>
                  <c:yMode val="edge"/>
                  <c:x val="0.40025094102885822"/>
                  <c:y val="0.1053720071305275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'Pueblos Serviced'!$C$4:$X$4</c:f>
              <c:strCache>
                <c:ptCount val="22"/>
                <c:pt idx="0">
                  <c:v>Acoma</c:v>
                </c:pt>
                <c:pt idx="1">
                  <c:v>Pojoaque</c:v>
                </c:pt>
                <c:pt idx="2">
                  <c:v>Cochiti</c:v>
                </c:pt>
                <c:pt idx="3">
                  <c:v>Isleta</c:v>
                </c:pt>
                <c:pt idx="4">
                  <c:v>Jemez</c:v>
                </c:pt>
                <c:pt idx="5">
                  <c:v>Laguna</c:v>
                </c:pt>
                <c:pt idx="6">
                  <c:v>Nambe</c:v>
                </c:pt>
                <c:pt idx="7">
                  <c:v>Picuris</c:v>
                </c:pt>
                <c:pt idx="8">
                  <c:v>Sandia</c:v>
                </c:pt>
                <c:pt idx="9">
                  <c:v>San Felipe</c:v>
                </c:pt>
                <c:pt idx="10">
                  <c:v>San Idelfonso</c:v>
                </c:pt>
                <c:pt idx="11">
                  <c:v>San Juan</c:v>
                </c:pt>
                <c:pt idx="12">
                  <c:v>Santa Ana</c:v>
                </c:pt>
                <c:pt idx="13">
                  <c:v>Santa Clara</c:v>
                </c:pt>
                <c:pt idx="14">
                  <c:v>Santo Domingo</c:v>
                </c:pt>
                <c:pt idx="15">
                  <c:v>Taos</c:v>
                </c:pt>
                <c:pt idx="16">
                  <c:v>Tesuque</c:v>
                </c:pt>
                <c:pt idx="17">
                  <c:v>Zia</c:v>
                </c:pt>
                <c:pt idx="18">
                  <c:v>Zuni</c:v>
                </c:pt>
                <c:pt idx="19">
                  <c:v>Navajo</c:v>
                </c:pt>
                <c:pt idx="20">
                  <c:v>Non-Pueblo</c:v>
                </c:pt>
                <c:pt idx="21">
                  <c:v>Non-Indian</c:v>
                </c:pt>
              </c:strCache>
            </c:strRef>
          </c:cat>
          <c:val>
            <c:numRef>
              <c:f>'Pueblos Serviced'!$C$5:$X$5</c:f>
              <c:numCache>
                <c:formatCode>General</c:formatCode>
                <c:ptCount val="22"/>
                <c:pt idx="0">
                  <c:v>64</c:v>
                </c:pt>
                <c:pt idx="1">
                  <c:v>1</c:v>
                </c:pt>
                <c:pt idx="2">
                  <c:v>17</c:v>
                </c:pt>
                <c:pt idx="3">
                  <c:v>1</c:v>
                </c:pt>
                <c:pt idx="4">
                  <c:v>3</c:v>
                </c:pt>
                <c:pt idx="5">
                  <c:v>62</c:v>
                </c:pt>
                <c:pt idx="6">
                  <c:v>3</c:v>
                </c:pt>
                <c:pt idx="7">
                  <c:v>1</c:v>
                </c:pt>
                <c:pt idx="8">
                  <c:v>26</c:v>
                </c:pt>
                <c:pt idx="9">
                  <c:v>24</c:v>
                </c:pt>
                <c:pt idx="10">
                  <c:v>5</c:v>
                </c:pt>
                <c:pt idx="11">
                  <c:v>10</c:v>
                </c:pt>
                <c:pt idx="12">
                  <c:v>10</c:v>
                </c:pt>
                <c:pt idx="13">
                  <c:v>13</c:v>
                </c:pt>
                <c:pt idx="14">
                  <c:v>19</c:v>
                </c:pt>
                <c:pt idx="15">
                  <c:v>34</c:v>
                </c:pt>
                <c:pt idx="16">
                  <c:v>4</c:v>
                </c:pt>
                <c:pt idx="17">
                  <c:v>20</c:v>
                </c:pt>
                <c:pt idx="18">
                  <c:v>2</c:v>
                </c:pt>
                <c:pt idx="19">
                  <c:v>53</c:v>
                </c:pt>
                <c:pt idx="20">
                  <c:v>34</c:v>
                </c:pt>
                <c:pt idx="21">
                  <c:v>4</c:v>
                </c:pt>
              </c:numCache>
            </c:numRef>
          </c:val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bubble3D val="0"/>
            <c:spPr>
              <a:solidFill>
                <a:srgbClr val="8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bubble3D val="0"/>
            <c:spPr>
              <a:solidFill>
                <a:srgbClr val="80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4"/>
            <c:bubble3D val="0"/>
            <c:spPr>
              <a:solidFill>
                <a:srgbClr val="00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5"/>
            <c:bubble3D val="0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6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7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8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9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1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'Pueblos Serviced'!$C$4:$X$4</c:f>
              <c:strCache>
                <c:ptCount val="22"/>
                <c:pt idx="0">
                  <c:v>Acoma</c:v>
                </c:pt>
                <c:pt idx="1">
                  <c:v>Pojoaque</c:v>
                </c:pt>
                <c:pt idx="2">
                  <c:v>Cochiti</c:v>
                </c:pt>
                <c:pt idx="3">
                  <c:v>Isleta</c:v>
                </c:pt>
                <c:pt idx="4">
                  <c:v>Jemez</c:v>
                </c:pt>
                <c:pt idx="5">
                  <c:v>Laguna</c:v>
                </c:pt>
                <c:pt idx="6">
                  <c:v>Nambe</c:v>
                </c:pt>
                <c:pt idx="7">
                  <c:v>Picuris</c:v>
                </c:pt>
                <c:pt idx="8">
                  <c:v>Sandia</c:v>
                </c:pt>
                <c:pt idx="9">
                  <c:v>San Felipe</c:v>
                </c:pt>
                <c:pt idx="10">
                  <c:v>San Idelfonso</c:v>
                </c:pt>
                <c:pt idx="11">
                  <c:v>San Juan</c:v>
                </c:pt>
                <c:pt idx="12">
                  <c:v>Santa Ana</c:v>
                </c:pt>
                <c:pt idx="13">
                  <c:v>Santa Clara</c:v>
                </c:pt>
                <c:pt idx="14">
                  <c:v>Santo Domingo</c:v>
                </c:pt>
                <c:pt idx="15">
                  <c:v>Taos</c:v>
                </c:pt>
                <c:pt idx="16">
                  <c:v>Tesuque</c:v>
                </c:pt>
                <c:pt idx="17">
                  <c:v>Zia</c:v>
                </c:pt>
                <c:pt idx="18">
                  <c:v>Zuni</c:v>
                </c:pt>
                <c:pt idx="19">
                  <c:v>Navajo</c:v>
                </c:pt>
                <c:pt idx="20">
                  <c:v>Non-Pueblo</c:v>
                </c:pt>
                <c:pt idx="21">
                  <c:v>Non-Indian</c:v>
                </c:pt>
              </c:strCache>
            </c:strRef>
          </c:cat>
          <c:val>
            <c:numRef>
              <c:f>'Pueblos Serviced'!$C$6:$X$6</c:f>
              <c:numCache>
                <c:formatCode>0%</c:formatCode>
                <c:ptCount val="22"/>
                <c:pt idx="0">
                  <c:v>0.15609756097560976</c:v>
                </c:pt>
                <c:pt idx="1">
                  <c:v>2.4390243902439024E-3</c:v>
                </c:pt>
                <c:pt idx="2">
                  <c:v>4.1463414634146344E-2</c:v>
                </c:pt>
                <c:pt idx="3">
                  <c:v>2.4390243902439024E-3</c:v>
                </c:pt>
                <c:pt idx="4">
                  <c:v>7.3170731707317077E-3</c:v>
                </c:pt>
                <c:pt idx="5">
                  <c:v>0.15121951219512195</c:v>
                </c:pt>
                <c:pt idx="6">
                  <c:v>7.3170731707317077E-3</c:v>
                </c:pt>
                <c:pt idx="7">
                  <c:v>2.4390243902439024E-3</c:v>
                </c:pt>
                <c:pt idx="8">
                  <c:v>6.3414634146341464E-2</c:v>
                </c:pt>
                <c:pt idx="9">
                  <c:v>5.8536585365853662E-2</c:v>
                </c:pt>
                <c:pt idx="10">
                  <c:v>1.2195121951219513E-2</c:v>
                </c:pt>
                <c:pt idx="11">
                  <c:v>2.4390243902439025E-2</c:v>
                </c:pt>
                <c:pt idx="12">
                  <c:v>2.4390243902439025E-2</c:v>
                </c:pt>
                <c:pt idx="13">
                  <c:v>3.1707317073170732E-2</c:v>
                </c:pt>
                <c:pt idx="14">
                  <c:v>4.6341463414634146E-2</c:v>
                </c:pt>
                <c:pt idx="15">
                  <c:v>8.2926829268292687E-2</c:v>
                </c:pt>
                <c:pt idx="16">
                  <c:v>9.7560975609756097E-3</c:v>
                </c:pt>
                <c:pt idx="17">
                  <c:v>4.878048780487805E-2</c:v>
                </c:pt>
                <c:pt idx="18">
                  <c:v>4.8780487804878049E-3</c:v>
                </c:pt>
                <c:pt idx="19">
                  <c:v>0.12926829268292683</c:v>
                </c:pt>
                <c:pt idx="20">
                  <c:v>8.2926829268292687E-2</c:v>
                </c:pt>
                <c:pt idx="21">
                  <c:v>9.7560975609756097E-3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8.1492480933679806E-2"/>
          <c:y val="0.70385761697143234"/>
          <c:w val="0.83814303638644916"/>
          <c:h val="0.1611572417084228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123825</xdr:colOff>
      <xdr:row>0</xdr:row>
      <xdr:rowOff>9525</xdr:rowOff>
    </xdr:from>
    <xdr:to>
      <xdr:col>8</xdr:col>
      <xdr:colOff>371475</xdr:colOff>
      <xdr:row>10</xdr:row>
      <xdr:rowOff>0</xdr:rowOff>
    </xdr:to>
    <xdr:pic>
      <xdr:nvPicPr>
        <xdr:cNvPr id="5128" name="Picture 1" descr="aaihb_logo_15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5175" y="9525"/>
          <a:ext cx="2076450" cy="2190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742950</xdr:colOff>
      <xdr:row>23</xdr:row>
      <xdr:rowOff>76200</xdr:rowOff>
    </xdr:from>
    <xdr:to>
      <xdr:col>7</xdr:col>
      <xdr:colOff>95250</xdr:colOff>
      <xdr:row>26</xdr:row>
      <xdr:rowOff>57150</xdr:rowOff>
    </xdr:to>
    <xdr:pic>
      <xdr:nvPicPr>
        <xdr:cNvPr id="5129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9275" y="5867400"/>
          <a:ext cx="2676525" cy="6762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123825</xdr:colOff>
      <xdr:row>8</xdr:row>
      <xdr:rowOff>0</xdr:rowOff>
    </xdr:from>
    <xdr:to>
      <xdr:col>25</xdr:col>
      <xdr:colOff>257175</xdr:colOff>
      <xdr:row>36</xdr:row>
      <xdr:rowOff>76200</xdr:rowOff>
    </xdr:to>
    <xdr:graphicFrame macro="">
      <xdr:nvGraphicFramePr>
        <xdr:cNvPr id="102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UDIOLOGY/_AudStat/Lori%202014%20stats/Lori%204th%20quarter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UDIOLOGY/_AudStat/Todd%20Stats%202014/Todd%20stats%204th%20quarter%20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L"/>
      <sheetName val="Alamo"/>
      <sheetName val="Jemez"/>
      <sheetName val="Jemez elder"/>
      <sheetName val="LRC"/>
      <sheetName val="Mescalero"/>
      <sheetName val="Pinehill"/>
      <sheetName val="Ute Mtn Ute"/>
      <sheetName val="Jicarilla"/>
      <sheetName val="Santa Clara"/>
      <sheetName val="SFIH"/>
      <sheetName val="Santo Domingo"/>
      <sheetName val="Zia"/>
      <sheetName val="Totals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5">
          <cell r="G5">
            <v>13</v>
          </cell>
        </row>
        <row r="6">
          <cell r="G6">
            <v>1</v>
          </cell>
        </row>
        <row r="7">
          <cell r="G7">
            <v>64</v>
          </cell>
        </row>
        <row r="8">
          <cell r="G8">
            <v>4</v>
          </cell>
        </row>
        <row r="9">
          <cell r="G9">
            <v>0</v>
          </cell>
        </row>
        <row r="10">
          <cell r="G10">
            <v>1</v>
          </cell>
        </row>
        <row r="11">
          <cell r="G11">
            <v>62</v>
          </cell>
        </row>
        <row r="12">
          <cell r="G12">
            <v>3</v>
          </cell>
        </row>
        <row r="13">
          <cell r="G13">
            <v>0</v>
          </cell>
        </row>
        <row r="14">
          <cell r="G14">
            <v>0</v>
          </cell>
        </row>
        <row r="15">
          <cell r="G15">
            <v>4</v>
          </cell>
        </row>
        <row r="16">
          <cell r="G16">
            <v>5</v>
          </cell>
        </row>
        <row r="17">
          <cell r="G17">
            <v>9</v>
          </cell>
        </row>
        <row r="18">
          <cell r="G18">
            <v>0</v>
          </cell>
        </row>
        <row r="19">
          <cell r="G19">
            <v>10</v>
          </cell>
        </row>
        <row r="20">
          <cell r="G20">
            <v>5</v>
          </cell>
        </row>
        <row r="21">
          <cell r="G21">
            <v>0</v>
          </cell>
        </row>
        <row r="22">
          <cell r="G22">
            <v>4</v>
          </cell>
        </row>
        <row r="23">
          <cell r="G23">
            <v>16</v>
          </cell>
        </row>
        <row r="24">
          <cell r="G24">
            <v>1</v>
          </cell>
        </row>
        <row r="25">
          <cell r="G25">
            <v>7</v>
          </cell>
        </row>
        <row r="26">
          <cell r="G26">
            <v>4</v>
          </cell>
        </row>
        <row r="27">
          <cell r="G27">
            <v>3</v>
          </cell>
        </row>
        <row r="28">
          <cell r="G28">
            <v>3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IHC"/>
      <sheetName val="SUte"/>
      <sheetName val="Cochiti"/>
      <sheetName val="Sandia"/>
      <sheetName val="San Felipe"/>
      <sheetName val="Santa Ana"/>
      <sheetName val="Santo Domingo"/>
      <sheetName val="Taos"/>
      <sheetName val="Tohajiilee"/>
      <sheetName val="Ignacio"/>
      <sheetName val="Totals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5">
          <cell r="I5">
            <v>40</v>
          </cell>
        </row>
        <row r="6">
          <cell r="I6">
            <v>0</v>
          </cell>
        </row>
        <row r="7">
          <cell r="I7">
            <v>0</v>
          </cell>
        </row>
        <row r="8">
          <cell r="I8">
            <v>13</v>
          </cell>
        </row>
        <row r="9">
          <cell r="I9">
            <v>1</v>
          </cell>
        </row>
        <row r="10">
          <cell r="I10">
            <v>2</v>
          </cell>
        </row>
        <row r="11">
          <cell r="I11">
            <v>0</v>
          </cell>
        </row>
        <row r="12">
          <cell r="I12">
            <v>0</v>
          </cell>
        </row>
        <row r="13">
          <cell r="I13">
            <v>1</v>
          </cell>
        </row>
        <row r="14">
          <cell r="I14">
            <v>26</v>
          </cell>
        </row>
        <row r="15">
          <cell r="I15">
            <v>20</v>
          </cell>
        </row>
        <row r="16">
          <cell r="I16">
            <v>0</v>
          </cell>
        </row>
        <row r="17">
          <cell r="I17">
            <v>1</v>
          </cell>
        </row>
        <row r="18">
          <cell r="I18">
            <v>10</v>
          </cell>
        </row>
        <row r="19">
          <cell r="I19">
            <v>3</v>
          </cell>
        </row>
        <row r="20">
          <cell r="I20">
            <v>14</v>
          </cell>
        </row>
        <row r="21">
          <cell r="I21">
            <v>34</v>
          </cell>
        </row>
        <row r="22">
          <cell r="I22">
            <v>0</v>
          </cell>
        </row>
        <row r="23">
          <cell r="I23">
            <v>4</v>
          </cell>
        </row>
        <row r="24">
          <cell r="I24">
            <v>1</v>
          </cell>
        </row>
        <row r="25">
          <cell r="I25">
            <v>20</v>
          </cell>
        </row>
        <row r="26">
          <cell r="I26">
            <v>0</v>
          </cell>
        </row>
        <row r="27">
          <cell r="I27">
            <v>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9"/>
  <sheetViews>
    <sheetView tabSelected="1" zoomScaleNormal="100" workbookViewId="0">
      <selection activeCell="B19" sqref="B19"/>
    </sheetView>
  </sheetViews>
  <sheetFormatPr defaultRowHeight="12.75" x14ac:dyDescent="0.2"/>
  <cols>
    <col min="2" max="2" width="7" customWidth="1"/>
    <col min="3" max="3" width="12" customWidth="1"/>
    <col min="4" max="4" width="10.42578125" customWidth="1"/>
    <col min="11" max="11" width="15.140625" bestFit="1" customWidth="1"/>
    <col min="13" max="13" width="13.5703125" customWidth="1"/>
    <col min="14" max="14" width="7.42578125" customWidth="1"/>
    <col min="15" max="15" width="58.28515625" customWidth="1"/>
    <col min="16" max="16" width="44.140625" customWidth="1"/>
  </cols>
  <sheetData>
    <row r="1" spans="1:19" ht="22.15" customHeight="1" x14ac:dyDescent="0.4">
      <c r="A1" s="16"/>
    </row>
    <row r="2" spans="1:19" ht="17.45" customHeight="1" x14ac:dyDescent="0.4">
      <c r="A2" s="16" t="s">
        <v>44</v>
      </c>
      <c r="P2" s="17"/>
    </row>
    <row r="3" spans="1:19" ht="14.45" customHeight="1" x14ac:dyDescent="0.3">
      <c r="P3" s="8"/>
      <c r="Q3" s="8"/>
    </row>
    <row r="4" spans="1:19" ht="19.149999999999999" customHeight="1" x14ac:dyDescent="0.4">
      <c r="A4" s="16"/>
      <c r="P4" s="8"/>
      <c r="Q4" s="8"/>
    </row>
    <row r="5" spans="1:19" ht="17.45" customHeight="1" x14ac:dyDescent="0.4">
      <c r="A5" s="16"/>
      <c r="P5" s="8"/>
      <c r="Q5" s="8"/>
    </row>
    <row r="6" spans="1:19" ht="17.45" customHeight="1" x14ac:dyDescent="0.4">
      <c r="A6" s="16"/>
      <c r="P6" s="8"/>
      <c r="Q6" s="8"/>
    </row>
    <row r="7" spans="1:19" ht="17.45" customHeight="1" x14ac:dyDescent="0.4">
      <c r="A7" s="16"/>
      <c r="P7" s="8"/>
      <c r="Q7" s="8"/>
    </row>
    <row r="8" spans="1:19" ht="17.45" customHeight="1" x14ac:dyDescent="0.4">
      <c r="A8" s="16"/>
      <c r="P8" s="8"/>
      <c r="Q8" s="8"/>
    </row>
    <row r="9" spans="1:19" ht="17.45" customHeight="1" x14ac:dyDescent="0.4">
      <c r="A9" s="16"/>
      <c r="P9" s="8"/>
      <c r="Q9" s="8"/>
    </row>
    <row r="10" spans="1:19" ht="15" customHeight="1" x14ac:dyDescent="0.4">
      <c r="A10" s="16"/>
      <c r="F10" s="8"/>
      <c r="G10" s="8"/>
      <c r="H10" s="8"/>
      <c r="I10" s="8"/>
      <c r="P10" s="8"/>
      <c r="Q10" s="8"/>
    </row>
    <row r="11" spans="1:19" ht="24.6" customHeight="1" x14ac:dyDescent="0.3">
      <c r="A11" s="82" t="s">
        <v>45</v>
      </c>
      <c r="B11" s="82"/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82"/>
      <c r="P11" s="8"/>
      <c r="Q11" s="8"/>
    </row>
    <row r="12" spans="1:19" ht="20.45" customHeight="1" x14ac:dyDescent="0.3">
      <c r="A12" s="82" t="s">
        <v>46</v>
      </c>
      <c r="B12" s="82"/>
      <c r="C12" s="82"/>
      <c r="D12" s="82"/>
      <c r="E12" s="82"/>
      <c r="F12" s="82"/>
      <c r="G12" s="82"/>
      <c r="H12" s="82"/>
      <c r="I12" s="82"/>
      <c r="J12" s="82"/>
      <c r="K12" s="82"/>
      <c r="L12" s="82"/>
      <c r="M12" s="82"/>
      <c r="P12" s="8"/>
      <c r="Q12" s="8"/>
    </row>
    <row r="13" spans="1:19" ht="19.899999999999999" customHeight="1" x14ac:dyDescent="0.3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P13" s="8"/>
      <c r="Q13" s="8"/>
    </row>
    <row r="14" spans="1:19" ht="18.75" x14ac:dyDescent="0.3">
      <c r="A14" s="83" t="s">
        <v>65</v>
      </c>
      <c r="B14" s="83"/>
      <c r="C14" s="83"/>
      <c r="D14" s="83"/>
      <c r="E14" s="83"/>
      <c r="F14" s="83"/>
      <c r="G14" s="83"/>
      <c r="H14" s="83"/>
      <c r="I14" s="83"/>
      <c r="J14" s="83"/>
      <c r="K14" s="83"/>
      <c r="L14" s="83"/>
      <c r="M14" s="83"/>
      <c r="N14" s="8"/>
      <c r="Q14" s="8"/>
      <c r="R14" s="8"/>
      <c r="S14" s="8"/>
    </row>
    <row r="15" spans="1:19" ht="20.25" customHeight="1" x14ac:dyDescent="0.3">
      <c r="A15" s="83" t="s">
        <v>73</v>
      </c>
      <c r="B15" s="83"/>
      <c r="C15" s="83"/>
      <c r="D15" s="83"/>
      <c r="E15" s="83"/>
      <c r="F15" s="83"/>
      <c r="G15" s="83"/>
      <c r="H15" s="83"/>
      <c r="I15" s="83"/>
      <c r="J15" s="83"/>
      <c r="K15" s="83"/>
      <c r="L15" s="83"/>
      <c r="M15" s="83"/>
      <c r="O15" s="8"/>
      <c r="P15" s="8"/>
    </row>
    <row r="16" spans="1:19" ht="19.899999999999999" customHeight="1" x14ac:dyDescent="0.3">
      <c r="A16" s="19"/>
      <c r="B16" s="8"/>
      <c r="C16" s="8"/>
      <c r="D16" s="8"/>
      <c r="E16" s="8"/>
      <c r="F16" s="21"/>
      <c r="G16" s="8"/>
      <c r="H16" s="8"/>
      <c r="I16" s="8"/>
      <c r="J16" s="8"/>
      <c r="K16" s="8"/>
      <c r="L16" s="8"/>
      <c r="O16" s="8"/>
      <c r="P16" s="8"/>
    </row>
    <row r="17" spans="1:18" ht="17.45" customHeight="1" x14ac:dyDescent="0.3">
      <c r="A17" s="84" t="s">
        <v>66</v>
      </c>
      <c r="B17" s="84"/>
      <c r="C17" s="84"/>
      <c r="D17" s="84"/>
      <c r="E17" s="84"/>
      <c r="F17" s="84"/>
      <c r="G17" s="84"/>
      <c r="H17" s="84"/>
      <c r="I17" s="84"/>
      <c r="J17" s="84"/>
      <c r="K17" s="84"/>
      <c r="L17" s="84"/>
      <c r="M17" s="84"/>
      <c r="P17" s="8"/>
      <c r="Q17" s="8"/>
    </row>
    <row r="18" spans="1:18" ht="20.25" x14ac:dyDescent="0.3">
      <c r="A18" s="22"/>
      <c r="B18" s="8"/>
      <c r="C18" s="18"/>
      <c r="D18" s="9"/>
      <c r="E18" s="9"/>
      <c r="F18" s="9"/>
      <c r="G18" s="20"/>
      <c r="H18" s="23"/>
      <c r="I18" s="8"/>
      <c r="J18" s="8"/>
      <c r="K18" s="8"/>
      <c r="L18" s="8"/>
      <c r="M18" s="8"/>
      <c r="P18" s="8"/>
      <c r="Q18" s="8"/>
    </row>
    <row r="19" spans="1:18" ht="20.25" x14ac:dyDescent="0.3">
      <c r="A19" s="22"/>
      <c r="B19" s="25" t="s">
        <v>47</v>
      </c>
      <c r="C19" s="25"/>
      <c r="D19" s="25"/>
      <c r="E19" s="25"/>
      <c r="F19" s="25"/>
      <c r="G19" s="25"/>
      <c r="I19" s="25" t="s">
        <v>48</v>
      </c>
      <c r="J19" s="25"/>
      <c r="K19" s="25"/>
      <c r="L19" s="25"/>
      <c r="M19" s="25"/>
      <c r="N19" s="72"/>
      <c r="P19" s="8"/>
      <c r="Q19" s="8"/>
    </row>
    <row r="20" spans="1:18" ht="23.45" customHeight="1" x14ac:dyDescent="0.3">
      <c r="A20" s="22"/>
      <c r="B20" s="25" t="s">
        <v>54</v>
      </c>
      <c r="C20" s="72"/>
      <c r="D20" s="25"/>
      <c r="E20" s="25"/>
      <c r="F20" s="25"/>
      <c r="G20" s="25"/>
      <c r="I20" s="74" t="s">
        <v>49</v>
      </c>
      <c r="J20" s="74"/>
      <c r="K20" s="74"/>
      <c r="L20" s="25"/>
      <c r="M20" s="25"/>
      <c r="N20" s="72"/>
      <c r="P20" s="8"/>
      <c r="Q20" s="8"/>
    </row>
    <row r="21" spans="1:18" ht="23.45" customHeight="1" x14ac:dyDescent="0.3">
      <c r="A21" s="22"/>
      <c r="B21" s="25" t="s">
        <v>72</v>
      </c>
      <c r="C21" s="72"/>
      <c r="D21" s="25"/>
      <c r="E21" s="25"/>
      <c r="F21" s="25"/>
      <c r="G21" s="25"/>
      <c r="I21" s="74" t="s">
        <v>49</v>
      </c>
      <c r="J21" s="74"/>
      <c r="K21" s="74"/>
      <c r="L21" s="25"/>
      <c r="M21" s="25"/>
      <c r="N21" s="72"/>
      <c r="P21" s="8"/>
      <c r="Q21" s="8"/>
    </row>
    <row r="22" spans="1:18" ht="20.45" customHeight="1" x14ac:dyDescent="0.3">
      <c r="A22" s="8"/>
      <c r="B22" s="25" t="s">
        <v>50</v>
      </c>
      <c r="C22" s="25"/>
      <c r="D22" s="25"/>
      <c r="E22" s="25"/>
      <c r="F22" s="25"/>
      <c r="G22" s="25"/>
      <c r="I22" s="25" t="s">
        <v>51</v>
      </c>
      <c r="J22" s="25"/>
      <c r="K22" s="25"/>
      <c r="L22" s="25"/>
      <c r="M22" s="25"/>
      <c r="N22" s="72"/>
      <c r="P22" s="8"/>
      <c r="Q22" s="8"/>
    </row>
    <row r="23" spans="1:18" ht="20.45" customHeight="1" x14ac:dyDescent="0.3">
      <c r="A23" s="8"/>
      <c r="B23" s="25" t="s">
        <v>57</v>
      </c>
      <c r="C23" s="25"/>
      <c r="D23" s="25"/>
      <c r="E23" s="25"/>
      <c r="F23" s="25"/>
      <c r="G23" s="25"/>
      <c r="I23" s="25" t="s">
        <v>64</v>
      </c>
      <c r="J23" s="25"/>
      <c r="K23" s="25"/>
      <c r="L23" s="25"/>
      <c r="M23" s="25"/>
      <c r="N23" s="72"/>
      <c r="P23" s="8"/>
      <c r="Q23" s="8"/>
    </row>
    <row r="24" spans="1:18" ht="20.45" customHeight="1" x14ac:dyDescent="0.3">
      <c r="A24" s="19"/>
      <c r="B24" s="8"/>
      <c r="C24" s="18"/>
      <c r="D24" s="9"/>
      <c r="E24" s="9"/>
      <c r="F24" s="9"/>
      <c r="G24" s="9"/>
      <c r="H24" s="9"/>
      <c r="I24" s="18"/>
      <c r="J24" s="8"/>
      <c r="K24" s="18"/>
      <c r="L24" s="8"/>
      <c r="M24" s="24"/>
      <c r="P24" s="8"/>
      <c r="Q24" s="8"/>
    </row>
    <row r="25" spans="1:18" ht="17.45" customHeight="1" x14ac:dyDescent="0.3">
      <c r="A25" s="8"/>
      <c r="B25" s="25" t="s">
        <v>52</v>
      </c>
      <c r="C25" s="9"/>
      <c r="D25" s="26"/>
      <c r="E25" s="26"/>
      <c r="F25" s="26"/>
      <c r="G25" s="26"/>
      <c r="H25" s="26"/>
      <c r="I25" s="25" t="s">
        <v>53</v>
      </c>
      <c r="J25" s="76" t="s">
        <v>74</v>
      </c>
      <c r="K25" s="75"/>
      <c r="L25" s="31"/>
      <c r="M25" s="10"/>
      <c r="O25" s="8"/>
      <c r="P25" s="8"/>
    </row>
    <row r="26" spans="1:18" ht="17.45" customHeight="1" x14ac:dyDescent="0.3">
      <c r="A26" s="27"/>
      <c r="B26" s="8"/>
      <c r="D26" s="25" t="s">
        <v>67</v>
      </c>
      <c r="E26" s="9"/>
      <c r="F26" s="9"/>
      <c r="G26" s="9"/>
      <c r="H26" s="20"/>
      <c r="I26" s="18"/>
      <c r="J26" s="18"/>
      <c r="K26" s="8"/>
      <c r="L26" s="8"/>
      <c r="M26" s="10"/>
      <c r="O26" s="8"/>
      <c r="P26" s="8"/>
    </row>
    <row r="27" spans="1:18" ht="20.45" customHeight="1" x14ac:dyDescent="0.3">
      <c r="A27" s="27"/>
      <c r="D27" s="25" t="s">
        <v>71</v>
      </c>
      <c r="E27" s="9"/>
      <c r="G27" s="9"/>
      <c r="I27" s="18"/>
      <c r="J27" s="18"/>
      <c r="K27" s="8"/>
      <c r="L27" s="8"/>
      <c r="O27" s="8"/>
      <c r="P27" s="8"/>
    </row>
    <row r="28" spans="1:18" ht="15" x14ac:dyDescent="0.3">
      <c r="P28" s="8"/>
      <c r="Q28" s="8"/>
    </row>
    <row r="29" spans="1:18" ht="15" x14ac:dyDescent="0.3">
      <c r="P29" s="8"/>
      <c r="Q29" s="8"/>
    </row>
    <row r="30" spans="1:18" ht="17.45" customHeight="1" x14ac:dyDescent="0.3">
      <c r="P30" s="8"/>
      <c r="Q30" s="8"/>
    </row>
    <row r="31" spans="1:18" ht="17.45" customHeight="1" x14ac:dyDescent="0.3">
      <c r="P31" s="9"/>
      <c r="Q31" s="8"/>
      <c r="R31" s="8"/>
    </row>
    <row r="32" spans="1:18" ht="17.45" customHeight="1" x14ac:dyDescent="0.3">
      <c r="P32" s="9"/>
      <c r="Q32" s="8"/>
      <c r="R32" s="8"/>
    </row>
    <row r="33" spans="16:17" ht="17.45" customHeight="1" x14ac:dyDescent="0.3">
      <c r="P33" s="8"/>
      <c r="Q33" s="8"/>
    </row>
    <row r="34" spans="16:17" ht="15" x14ac:dyDescent="0.2">
      <c r="P34" s="1"/>
    </row>
    <row r="59" spans="2:15" ht="15.75" x14ac:dyDescent="0.25">
      <c r="C59" s="9"/>
    </row>
    <row r="60" spans="2:15" ht="15.75" x14ac:dyDescent="0.25">
      <c r="B60" s="9"/>
      <c r="C60" s="9"/>
      <c r="G60" s="9"/>
      <c r="I60" s="9"/>
    </row>
    <row r="61" spans="2:15" ht="15.75" x14ac:dyDescent="0.25"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N61" s="9"/>
      <c r="O61" s="9"/>
    </row>
    <row r="62" spans="2:15" ht="15.75" x14ac:dyDescent="0.25">
      <c r="B62" s="9"/>
      <c r="C62" s="9"/>
      <c r="D62" s="9"/>
      <c r="E62" s="9"/>
      <c r="F62" s="9"/>
      <c r="G62" s="9"/>
      <c r="H62" s="9"/>
      <c r="I62" s="9"/>
      <c r="J62" s="9"/>
      <c r="K62" s="9"/>
      <c r="N62" s="9"/>
      <c r="O62" s="9"/>
    </row>
    <row r="63" spans="2:15" ht="15.75" x14ac:dyDescent="0.25">
      <c r="B63" s="9"/>
      <c r="C63" s="9"/>
      <c r="D63" s="9"/>
      <c r="E63" s="9"/>
      <c r="F63" s="9"/>
      <c r="G63" s="9"/>
      <c r="H63" s="9"/>
      <c r="I63" s="9"/>
      <c r="J63" s="9"/>
      <c r="K63" s="9"/>
      <c r="M63" s="9"/>
    </row>
    <row r="64" spans="2:15" ht="15.75" x14ac:dyDescent="0.25"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</row>
    <row r="65" spans="2:13" ht="15.75" x14ac:dyDescent="0.25">
      <c r="B65" s="9"/>
      <c r="C65" s="9"/>
      <c r="D65" s="9"/>
      <c r="E65" s="9"/>
      <c r="G65" s="9"/>
      <c r="H65" s="9"/>
      <c r="I65" s="9"/>
      <c r="J65" s="9"/>
      <c r="K65" s="9"/>
      <c r="L65" s="9"/>
    </row>
    <row r="66" spans="2:13" ht="15.75" x14ac:dyDescent="0.25">
      <c r="B66" s="9"/>
      <c r="C66" s="9"/>
      <c r="D66" s="9"/>
      <c r="E66" s="9"/>
      <c r="G66" s="9"/>
      <c r="H66" s="9"/>
      <c r="I66" s="9"/>
      <c r="J66" s="9"/>
      <c r="K66" s="9"/>
      <c r="L66" s="9"/>
    </row>
    <row r="67" spans="2:13" ht="15.75" x14ac:dyDescent="0.25">
      <c r="B67" s="9"/>
      <c r="C67" s="9"/>
      <c r="D67" s="9"/>
      <c r="E67" s="9"/>
      <c r="H67" s="9"/>
      <c r="I67" s="9"/>
      <c r="J67" s="9"/>
      <c r="K67" s="9"/>
      <c r="L67" s="9"/>
      <c r="M67" s="9"/>
    </row>
    <row r="68" spans="2:13" ht="15.75" x14ac:dyDescent="0.25">
      <c r="B68" s="9"/>
      <c r="C68" s="9"/>
      <c r="D68" s="9"/>
      <c r="E68" s="9"/>
      <c r="I68" s="9"/>
      <c r="J68" s="9"/>
      <c r="K68" s="9"/>
      <c r="L68" s="9"/>
      <c r="M68" s="9"/>
    </row>
    <row r="69" spans="2:13" ht="15.75" x14ac:dyDescent="0.25">
      <c r="B69" s="9"/>
      <c r="C69" s="9"/>
      <c r="I69" s="9"/>
      <c r="J69" s="9"/>
      <c r="K69" s="9"/>
      <c r="L69" s="9"/>
      <c r="M69" s="9"/>
    </row>
    <row r="70" spans="2:13" ht="15.75" x14ac:dyDescent="0.25">
      <c r="B70" s="9"/>
      <c r="C70" s="9"/>
      <c r="I70" s="9"/>
      <c r="J70" s="9"/>
      <c r="K70" s="9"/>
      <c r="L70" s="9"/>
      <c r="M70" s="9"/>
    </row>
    <row r="71" spans="2:13" ht="15.75" x14ac:dyDescent="0.25">
      <c r="B71" s="9"/>
      <c r="C71" s="9"/>
      <c r="I71" s="9"/>
      <c r="J71" s="9"/>
      <c r="K71" s="9"/>
      <c r="L71" s="9"/>
      <c r="M71" s="9"/>
    </row>
    <row r="72" spans="2:13" ht="15.75" x14ac:dyDescent="0.25">
      <c r="B72" s="9"/>
      <c r="C72" s="9"/>
      <c r="I72" s="9"/>
      <c r="J72" s="9"/>
      <c r="K72" s="9"/>
      <c r="L72" s="9"/>
      <c r="M72" s="9"/>
    </row>
    <row r="73" spans="2:13" ht="15.75" x14ac:dyDescent="0.25">
      <c r="B73" s="9"/>
      <c r="C73" s="9"/>
      <c r="I73" s="9"/>
      <c r="J73" s="9"/>
      <c r="K73" s="9"/>
      <c r="L73" s="9"/>
      <c r="M73" s="9"/>
    </row>
    <row r="74" spans="2:13" ht="15.75" x14ac:dyDescent="0.25">
      <c r="B74" s="9"/>
      <c r="C74" s="9"/>
      <c r="I74" s="9"/>
      <c r="J74" s="9"/>
      <c r="K74" s="9"/>
      <c r="L74" s="9"/>
      <c r="M74" s="9"/>
    </row>
    <row r="75" spans="2:13" ht="15.75" x14ac:dyDescent="0.25">
      <c r="B75" s="9"/>
      <c r="C75" s="9"/>
      <c r="I75" s="9"/>
      <c r="J75" s="9"/>
      <c r="K75" s="9"/>
      <c r="L75" s="9"/>
      <c r="M75" s="9"/>
    </row>
    <row r="76" spans="2:13" ht="15.75" x14ac:dyDescent="0.25">
      <c r="B76" s="9"/>
      <c r="C76" s="9"/>
      <c r="I76" s="9"/>
      <c r="J76" s="9"/>
      <c r="K76" s="9"/>
      <c r="L76" s="9"/>
      <c r="M76" s="9"/>
    </row>
    <row r="77" spans="2:13" ht="15.75" x14ac:dyDescent="0.25">
      <c r="B77" s="9"/>
      <c r="C77" s="9"/>
      <c r="I77" s="9"/>
      <c r="J77" s="9"/>
      <c r="K77" s="9"/>
      <c r="L77" s="9"/>
      <c r="M77" s="9"/>
    </row>
    <row r="78" spans="2:13" ht="15.75" x14ac:dyDescent="0.25">
      <c r="B78" s="9"/>
      <c r="I78" s="9"/>
      <c r="J78" s="9"/>
      <c r="K78" s="9"/>
      <c r="L78" s="9"/>
      <c r="M78" s="9"/>
    </row>
    <row r="79" spans="2:13" ht="15.75" x14ac:dyDescent="0.25">
      <c r="J79" s="9"/>
      <c r="K79" s="9"/>
      <c r="L79" s="9"/>
      <c r="M79" s="9"/>
    </row>
    <row r="80" spans="2:13" ht="15.75" x14ac:dyDescent="0.25">
      <c r="J80" s="9"/>
      <c r="K80" s="9"/>
      <c r="L80" s="9"/>
      <c r="M80" s="9"/>
    </row>
    <row r="81" spans="10:13" ht="15.75" x14ac:dyDescent="0.25">
      <c r="J81" s="9"/>
      <c r="K81" s="9"/>
      <c r="L81" s="9"/>
      <c r="M81" s="9"/>
    </row>
    <row r="82" spans="10:13" ht="15.75" x14ac:dyDescent="0.25">
      <c r="J82" s="9"/>
      <c r="K82" s="9"/>
      <c r="L82" s="9"/>
      <c r="M82" s="9"/>
    </row>
    <row r="83" spans="10:13" ht="15.75" x14ac:dyDescent="0.25">
      <c r="J83" s="9"/>
      <c r="L83" s="9"/>
      <c r="M83" s="9"/>
    </row>
    <row r="84" spans="10:13" ht="15.75" x14ac:dyDescent="0.25">
      <c r="L84" s="9"/>
      <c r="M84" s="9"/>
    </row>
    <row r="85" spans="10:13" ht="15.75" x14ac:dyDescent="0.25">
      <c r="L85" s="9"/>
      <c r="M85" s="9"/>
    </row>
    <row r="86" spans="10:13" ht="15.75" x14ac:dyDescent="0.25">
      <c r="L86" s="9"/>
      <c r="M86" s="9"/>
    </row>
    <row r="87" spans="10:13" ht="15.75" x14ac:dyDescent="0.25">
      <c r="M87" s="9"/>
    </row>
    <row r="88" spans="10:13" ht="15.75" x14ac:dyDescent="0.25">
      <c r="M88" s="9"/>
    </row>
    <row r="89" spans="10:13" ht="15.75" x14ac:dyDescent="0.25">
      <c r="M89" s="9"/>
    </row>
  </sheetData>
  <mergeCells count="5">
    <mergeCell ref="A11:M11"/>
    <mergeCell ref="A12:M12"/>
    <mergeCell ref="A14:M14"/>
    <mergeCell ref="A15:M15"/>
    <mergeCell ref="A17:M17"/>
  </mergeCells>
  <phoneticPr fontId="0" type="noConversion"/>
  <pageMargins left="0.25" right="0.25" top="0.75" bottom="0.75" header="0.3" footer="0.3"/>
  <pageSetup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zoomScaleNormal="100" workbookViewId="0">
      <selection activeCell="B12" sqref="B12"/>
    </sheetView>
  </sheetViews>
  <sheetFormatPr defaultRowHeight="16.5" x14ac:dyDescent="0.3"/>
  <cols>
    <col min="1" max="1" width="4" style="8" customWidth="1"/>
    <col min="2" max="3" width="9.140625" style="9"/>
    <col min="4" max="4" width="9.85546875" style="9" bestFit="1" customWidth="1"/>
    <col min="5" max="5" width="9.140625" style="28"/>
    <col min="6" max="10" width="9.140625" style="9"/>
    <col min="11" max="11" width="18.85546875" style="9" customWidth="1"/>
    <col min="12" max="16384" width="9.140625" style="9"/>
  </cols>
  <sheetData>
    <row r="1" spans="1:15" ht="18" x14ac:dyDescent="0.25">
      <c r="A1" s="87" t="s">
        <v>75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</row>
    <row r="2" spans="1:15" ht="18.75" x14ac:dyDescent="0.3"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</row>
    <row r="3" spans="1:15" ht="18.75" x14ac:dyDescent="0.3"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</row>
    <row r="4" spans="1:15" ht="16.5" customHeight="1" x14ac:dyDescent="0.3">
      <c r="A4" s="8">
        <v>1</v>
      </c>
      <c r="B4" s="85" t="s">
        <v>76</v>
      </c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33"/>
    </row>
    <row r="5" spans="1:15" ht="16.5" customHeight="1" x14ac:dyDescent="0.3">
      <c r="B5" s="85"/>
      <c r="C5" s="85"/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  <c r="O5" s="33"/>
    </row>
    <row r="6" spans="1:15" ht="18.75" customHeight="1" x14ac:dyDescent="0.3">
      <c r="B6" s="81"/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33"/>
    </row>
    <row r="7" spans="1:15" ht="16.5" customHeight="1" x14ac:dyDescent="0.3">
      <c r="A7" s="8">
        <v>2</v>
      </c>
      <c r="B7" s="85" t="s">
        <v>77</v>
      </c>
      <c r="C7" s="85"/>
      <c r="D7" s="85"/>
      <c r="E7" s="85"/>
      <c r="F7" s="85"/>
      <c r="G7" s="85"/>
      <c r="H7" s="85"/>
      <c r="I7" s="85"/>
      <c r="J7" s="85"/>
      <c r="K7" s="85"/>
      <c r="L7" s="85"/>
      <c r="M7" s="85"/>
      <c r="N7" s="85"/>
      <c r="O7" s="33"/>
    </row>
    <row r="8" spans="1:15" ht="16.5" customHeight="1" x14ac:dyDescent="0.3">
      <c r="B8" s="85"/>
      <c r="C8" s="85"/>
      <c r="D8" s="85"/>
      <c r="E8" s="85"/>
      <c r="F8" s="85"/>
      <c r="G8" s="85"/>
      <c r="H8" s="85"/>
      <c r="I8" s="85"/>
      <c r="J8" s="85"/>
      <c r="K8" s="85"/>
      <c r="L8" s="85"/>
      <c r="M8" s="85"/>
      <c r="N8" s="85"/>
      <c r="O8" s="33"/>
    </row>
    <row r="9" spans="1:15" ht="16.5" customHeight="1" x14ac:dyDescent="0.3">
      <c r="B9" s="80"/>
      <c r="C9" s="80"/>
      <c r="D9" s="80"/>
      <c r="E9" s="80"/>
      <c r="F9" s="80"/>
      <c r="G9" s="80"/>
      <c r="H9" s="80"/>
      <c r="I9" s="80"/>
      <c r="J9" s="80"/>
      <c r="K9" s="80"/>
      <c r="L9" s="80"/>
      <c r="M9" s="80"/>
      <c r="N9" s="34"/>
      <c r="O9" s="33"/>
    </row>
    <row r="10" spans="1:15" ht="16.5" customHeight="1" x14ac:dyDescent="0.3">
      <c r="A10" s="8">
        <v>3</v>
      </c>
      <c r="B10" s="85" t="s">
        <v>81</v>
      </c>
      <c r="C10" s="85"/>
      <c r="D10" s="85"/>
      <c r="E10" s="85"/>
      <c r="F10" s="85"/>
      <c r="G10" s="85"/>
      <c r="H10" s="85"/>
      <c r="I10" s="85"/>
      <c r="J10" s="85"/>
      <c r="K10" s="85"/>
      <c r="L10" s="85"/>
      <c r="M10" s="85"/>
      <c r="N10" s="85"/>
      <c r="O10" s="33"/>
    </row>
    <row r="11" spans="1:15" ht="16.5" customHeight="1" x14ac:dyDescent="0.3">
      <c r="B11" s="85"/>
      <c r="C11" s="85"/>
      <c r="D11" s="85"/>
      <c r="E11" s="85"/>
      <c r="F11" s="85"/>
      <c r="G11" s="85"/>
      <c r="H11" s="85"/>
      <c r="I11" s="85"/>
      <c r="J11" s="85"/>
      <c r="K11" s="85"/>
      <c r="L11" s="85"/>
      <c r="M11" s="85"/>
      <c r="N11" s="85"/>
      <c r="O11" s="33"/>
    </row>
    <row r="12" spans="1:15" ht="16.5" customHeight="1" x14ac:dyDescent="0.3">
      <c r="B12" s="77"/>
      <c r="C12" s="77"/>
      <c r="D12" s="77"/>
      <c r="E12" s="77"/>
      <c r="F12" s="77"/>
      <c r="G12" s="77"/>
      <c r="H12" s="77"/>
      <c r="I12" s="77"/>
      <c r="J12" s="77"/>
      <c r="K12" s="77"/>
      <c r="L12" s="77"/>
      <c r="M12" s="77"/>
      <c r="N12" s="77"/>
      <c r="O12" s="33"/>
    </row>
    <row r="13" spans="1:15" ht="16.5" customHeight="1" x14ac:dyDescent="0.3">
      <c r="A13" s="8">
        <v>4</v>
      </c>
      <c r="B13" s="85" t="s">
        <v>79</v>
      </c>
      <c r="C13" s="85"/>
      <c r="D13" s="85"/>
      <c r="E13" s="85"/>
      <c r="F13" s="85"/>
      <c r="G13" s="85"/>
      <c r="H13" s="85"/>
      <c r="I13" s="85"/>
      <c r="J13" s="85"/>
      <c r="K13" s="85"/>
      <c r="L13" s="85"/>
      <c r="M13" s="85"/>
      <c r="N13" s="85"/>
      <c r="O13" s="33"/>
    </row>
    <row r="14" spans="1:15" ht="16.5" customHeight="1" x14ac:dyDescent="0.3">
      <c r="B14" s="85"/>
      <c r="C14" s="85"/>
      <c r="D14" s="85"/>
      <c r="E14" s="85"/>
      <c r="F14" s="85"/>
      <c r="G14" s="85"/>
      <c r="H14" s="85"/>
      <c r="I14" s="85"/>
      <c r="J14" s="85"/>
      <c r="K14" s="85"/>
      <c r="L14" s="85"/>
      <c r="M14" s="85"/>
      <c r="N14" s="85"/>
      <c r="O14" s="33"/>
    </row>
    <row r="15" spans="1:15" ht="16.5" customHeight="1" x14ac:dyDescent="0.3">
      <c r="B15" s="34"/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3"/>
    </row>
    <row r="16" spans="1:15" x14ac:dyDescent="0.3">
      <c r="A16" s="8">
        <v>5</v>
      </c>
      <c r="B16" s="85" t="s">
        <v>78</v>
      </c>
      <c r="C16" s="85"/>
      <c r="D16" s="85"/>
      <c r="E16" s="85"/>
      <c r="F16" s="85"/>
      <c r="G16" s="85"/>
      <c r="H16" s="85"/>
      <c r="I16" s="85"/>
      <c r="J16" s="85"/>
      <c r="K16" s="85"/>
      <c r="L16" s="85"/>
      <c r="M16" s="85"/>
      <c r="N16" s="85"/>
      <c r="O16" s="33"/>
    </row>
    <row r="17" spans="1:15" ht="16.5" customHeight="1" x14ac:dyDescent="0.3"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3"/>
    </row>
    <row r="18" spans="1:15" x14ac:dyDescent="0.3">
      <c r="B18" s="34"/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3"/>
    </row>
    <row r="19" spans="1:15" x14ac:dyDescent="0.3">
      <c r="A19" s="8">
        <v>6</v>
      </c>
      <c r="B19" s="85" t="s">
        <v>80</v>
      </c>
      <c r="C19" s="85"/>
      <c r="D19" s="85"/>
      <c r="E19" s="85"/>
      <c r="F19" s="85"/>
      <c r="G19" s="85"/>
      <c r="H19" s="85"/>
      <c r="I19" s="85"/>
      <c r="J19" s="85"/>
      <c r="K19" s="85"/>
      <c r="L19" s="85"/>
      <c r="M19" s="85"/>
      <c r="N19" s="85"/>
      <c r="O19" s="33"/>
    </row>
    <row r="20" spans="1:15" x14ac:dyDescent="0.3"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3"/>
    </row>
    <row r="21" spans="1:15" ht="16.5" customHeight="1" x14ac:dyDescent="0.3">
      <c r="B21" s="85"/>
      <c r="C21" s="85"/>
      <c r="D21" s="85"/>
      <c r="E21" s="85"/>
      <c r="F21" s="85"/>
      <c r="G21" s="85"/>
      <c r="H21" s="85"/>
      <c r="I21" s="85"/>
      <c r="J21" s="85"/>
      <c r="K21" s="85"/>
      <c r="L21" s="85"/>
      <c r="M21" s="85"/>
      <c r="N21" s="85"/>
      <c r="O21" s="33"/>
    </row>
    <row r="22" spans="1:15" ht="16.5" customHeight="1" x14ac:dyDescent="0.3">
      <c r="B22" s="34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3"/>
    </row>
    <row r="23" spans="1:15" x14ac:dyDescent="0.3">
      <c r="B23" s="85"/>
      <c r="C23" s="85"/>
      <c r="D23" s="85"/>
      <c r="E23" s="85"/>
      <c r="F23" s="85"/>
      <c r="G23" s="85"/>
      <c r="H23" s="85"/>
      <c r="I23" s="85"/>
      <c r="J23" s="85"/>
      <c r="K23" s="85"/>
      <c r="L23" s="85"/>
      <c r="M23" s="85"/>
      <c r="N23" s="85"/>
      <c r="O23" s="33"/>
    </row>
    <row r="24" spans="1:15" ht="16.5" customHeight="1" x14ac:dyDescent="0.25">
      <c r="A24" s="9"/>
      <c r="B24" s="36"/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</row>
    <row r="25" spans="1:15" ht="16.5" customHeight="1" x14ac:dyDescent="0.3">
      <c r="B25" s="79"/>
      <c r="C25" s="79"/>
      <c r="D25" s="79"/>
      <c r="E25" s="79"/>
      <c r="F25" s="79"/>
      <c r="G25" s="79"/>
      <c r="H25" s="79"/>
      <c r="I25" s="79"/>
      <c r="J25" s="79"/>
      <c r="K25" s="79"/>
      <c r="L25" s="79"/>
      <c r="M25" s="79"/>
      <c r="N25" s="79"/>
      <c r="O25" s="34"/>
    </row>
    <row r="26" spans="1:15" ht="15.75" customHeight="1" x14ac:dyDescent="0.3">
      <c r="A26" s="39"/>
      <c r="B26" s="79"/>
      <c r="C26" s="79"/>
      <c r="D26" s="79"/>
      <c r="E26" s="79"/>
      <c r="F26" s="79"/>
      <c r="G26" s="79"/>
      <c r="H26" s="79"/>
      <c r="I26" s="79"/>
      <c r="J26" s="79"/>
      <c r="K26" s="79"/>
      <c r="L26" s="79"/>
      <c r="M26" s="79"/>
      <c r="N26" s="79"/>
      <c r="O26" s="34"/>
    </row>
    <row r="27" spans="1:15" ht="18" customHeight="1" x14ac:dyDescent="0.3">
      <c r="B27" s="37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4"/>
    </row>
    <row r="28" spans="1:15" ht="15.75" x14ac:dyDescent="0.25">
      <c r="A28" s="86">
        <v>2</v>
      </c>
      <c r="B28" s="86"/>
      <c r="C28" s="86"/>
      <c r="D28" s="86"/>
      <c r="E28" s="86"/>
      <c r="F28" s="86"/>
      <c r="G28" s="86"/>
      <c r="H28" s="86"/>
      <c r="I28" s="86"/>
      <c r="J28" s="86"/>
      <c r="K28" s="86"/>
      <c r="L28" s="86"/>
      <c r="M28" s="86"/>
      <c r="N28" s="86"/>
      <c r="O28" s="34"/>
    </row>
    <row r="29" spans="1:15" ht="15.75" x14ac:dyDescent="0.25">
      <c r="A29" s="79"/>
      <c r="B29" s="34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</row>
    <row r="30" spans="1:15" x14ac:dyDescent="0.3"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4"/>
    </row>
  </sheetData>
  <mergeCells count="10">
    <mergeCell ref="B23:N23"/>
    <mergeCell ref="A28:N28"/>
    <mergeCell ref="A1:N1"/>
    <mergeCell ref="B21:N21"/>
    <mergeCell ref="B16:N16"/>
    <mergeCell ref="B19:N19"/>
    <mergeCell ref="B4:N5"/>
    <mergeCell ref="B7:N8"/>
    <mergeCell ref="B13:N14"/>
    <mergeCell ref="B10:N11"/>
  </mergeCells>
  <phoneticPr fontId="0" type="noConversion"/>
  <printOptions horizontalCentered="1"/>
  <pageMargins left="0.25" right="0.25" top="1" bottom="0.75" header="0.3" footer="0.3"/>
  <pageSetup orientation="landscape" horizontalDpi="4294967293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2"/>
  <sheetViews>
    <sheetView zoomScaleNormal="100" zoomScaleSheetLayoutView="100" workbookViewId="0">
      <selection sqref="A1:AA1"/>
    </sheetView>
  </sheetViews>
  <sheetFormatPr defaultRowHeight="12.75" x14ac:dyDescent="0.2"/>
  <cols>
    <col min="2" max="2" width="2.140625" customWidth="1"/>
    <col min="3" max="22" width="4.7109375" customWidth="1"/>
    <col min="23" max="23" width="6" customWidth="1"/>
    <col min="24" max="24" width="4.7109375" customWidth="1"/>
    <col min="25" max="25" width="6" customWidth="1"/>
    <col min="26" max="26" width="10.42578125" customWidth="1"/>
    <col min="27" max="27" width="2" customWidth="1"/>
  </cols>
  <sheetData>
    <row r="1" spans="1:27" ht="15.75" x14ac:dyDescent="0.25">
      <c r="A1" s="88" t="s">
        <v>60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</row>
    <row r="2" spans="1:27" ht="15.75" x14ac:dyDescent="0.25">
      <c r="A2" s="89" t="s">
        <v>73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  <c r="Z2" s="89"/>
      <c r="AA2" s="89"/>
    </row>
    <row r="3" spans="1:27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</row>
    <row r="4" spans="1:27" s="13" customFormat="1" ht="63.75" customHeight="1" x14ac:dyDescent="0.2">
      <c r="A4" s="15"/>
      <c r="B4" s="14"/>
      <c r="C4" s="11" t="s">
        <v>24</v>
      </c>
      <c r="D4" s="11" t="s">
        <v>68</v>
      </c>
      <c r="E4" s="11" t="s">
        <v>2</v>
      </c>
      <c r="F4" s="11" t="s">
        <v>3</v>
      </c>
      <c r="G4" s="11" t="s">
        <v>4</v>
      </c>
      <c r="H4" s="11" t="s">
        <v>25</v>
      </c>
      <c r="I4" s="11" t="s">
        <v>26</v>
      </c>
      <c r="J4" s="11" t="s">
        <v>6</v>
      </c>
      <c r="K4" s="11" t="s">
        <v>7</v>
      </c>
      <c r="L4" s="11" t="s">
        <v>27</v>
      </c>
      <c r="M4" s="11" t="s">
        <v>43</v>
      </c>
      <c r="N4" s="11" t="s">
        <v>59</v>
      </c>
      <c r="O4" s="11" t="s">
        <v>8</v>
      </c>
      <c r="P4" s="11" t="s">
        <v>9</v>
      </c>
      <c r="Q4" s="11" t="s">
        <v>41</v>
      </c>
      <c r="R4" s="11" t="s">
        <v>10</v>
      </c>
      <c r="S4" s="11" t="s">
        <v>28</v>
      </c>
      <c r="T4" s="11" t="s">
        <v>11</v>
      </c>
      <c r="U4" s="11" t="s">
        <v>29</v>
      </c>
      <c r="V4" s="11" t="s">
        <v>30</v>
      </c>
      <c r="W4" s="11" t="s">
        <v>31</v>
      </c>
      <c r="X4" s="11" t="s">
        <v>32</v>
      </c>
      <c r="Y4" s="12" t="s">
        <v>35</v>
      </c>
    </row>
    <row r="5" spans="1:27" ht="15" x14ac:dyDescent="0.3">
      <c r="A5" s="4" t="s">
        <v>34</v>
      </c>
      <c r="B5" s="4"/>
      <c r="C5" s="3">
        <f>SUM([1]Sheet1!$G$7,[2]Sheet1!$I$7)</f>
        <v>64</v>
      </c>
      <c r="D5" s="3">
        <f>SUM([1]Sheet1!$G$6,[2]Sheet1!$I$6)</f>
        <v>1</v>
      </c>
      <c r="E5" s="3">
        <f>SUM([1]Sheet1!$G$8,[2]Sheet1!$I$8)</f>
        <v>17</v>
      </c>
      <c r="F5" s="3">
        <f>SUM([1]Sheet1!$G$9+[2]Sheet1!$I$9)</f>
        <v>1</v>
      </c>
      <c r="G5" s="3">
        <f>SUM([1]Sheet1!$G$10,[2]Sheet1!$I$10)</f>
        <v>3</v>
      </c>
      <c r="H5" s="3">
        <f>SUM([1]Sheet1!$G$11,[2]Sheet1!$I$11)</f>
        <v>62</v>
      </c>
      <c r="I5" s="3">
        <f>SUM([1]Sheet1!$G$12,[2]Sheet1!$I$12)</f>
        <v>3</v>
      </c>
      <c r="J5" s="3">
        <f>SUM([1]Sheet1!$G$13,[2]Sheet1!$I$13)</f>
        <v>1</v>
      </c>
      <c r="K5" s="3">
        <f>SUM([1]Sheet1!$G$14,[2]Sheet1!$I$14)</f>
        <v>26</v>
      </c>
      <c r="L5" s="3">
        <f>SUM([1]Sheet1!$G$15,[2]Sheet1!$I$15)</f>
        <v>24</v>
      </c>
      <c r="M5" s="3">
        <f>SUM([1]Sheet1!$G$16,[2]Sheet1!$I$16)</f>
        <v>5</v>
      </c>
      <c r="N5" s="3">
        <f>SUM([1]Sheet1!$G$17,[2]Sheet1!$I$17)</f>
        <v>10</v>
      </c>
      <c r="O5" s="3">
        <f>SUM([1]Sheet1!$G$18,[2]Sheet1!$I$18)</f>
        <v>10</v>
      </c>
      <c r="P5" s="3">
        <f>SUM([1]Sheet1!$G$19,[2]Sheet1!$I$19)</f>
        <v>13</v>
      </c>
      <c r="Q5" s="3">
        <f>SUM([1]Sheet1!$G$20,[2]Sheet1!$I$20)</f>
        <v>19</v>
      </c>
      <c r="R5" s="3">
        <f>SUM([1]Sheet1!$G$21,[2]Sheet1!$I$21)</f>
        <v>34</v>
      </c>
      <c r="S5" s="3">
        <f>SUM([1]Sheet1!$G$22,[2]Sheet1!$I$22)</f>
        <v>4</v>
      </c>
      <c r="T5" s="3">
        <f>SUM([1]Sheet1!$G$23,[2]Sheet1!$I$23)</f>
        <v>20</v>
      </c>
      <c r="U5" s="3">
        <f>SUM([1]Sheet1!$G$24,[2]Sheet1!$I$24)</f>
        <v>2</v>
      </c>
      <c r="V5" s="3">
        <f>SUM([1]Sheet1!$G$5,[2]Sheet1!$I$5)</f>
        <v>53</v>
      </c>
      <c r="W5" s="3">
        <f>SUM([1]Sheet1!$G$25,[1]Sheet1!$G$28,[1]Sheet1!$G$27,[2]Sheet1!$I$25,[2]Sheet1!$I$27)</f>
        <v>34</v>
      </c>
      <c r="X5" s="3">
        <f>SUM([1]Sheet1!$G$26,[2]Sheet1!$I$26)</f>
        <v>4</v>
      </c>
      <c r="Y5" s="5">
        <f>SUM(C5:X5)</f>
        <v>410</v>
      </c>
    </row>
    <row r="6" spans="1:27" ht="15" x14ac:dyDescent="0.3">
      <c r="A6" s="4" t="s">
        <v>33</v>
      </c>
      <c r="B6" s="4"/>
      <c r="C6" s="6">
        <f>C5/Y5</f>
        <v>0.15609756097560976</v>
      </c>
      <c r="D6" s="6">
        <f>D5/Y5</f>
        <v>2.4390243902439024E-3</v>
      </c>
      <c r="E6" s="6">
        <f>E5/Y5</f>
        <v>4.1463414634146344E-2</v>
      </c>
      <c r="F6" s="6">
        <f>F5/Y5</f>
        <v>2.4390243902439024E-3</v>
      </c>
      <c r="G6" s="6">
        <f>G5/Y5</f>
        <v>7.3170731707317077E-3</v>
      </c>
      <c r="H6" s="6">
        <f>H5/Y5</f>
        <v>0.15121951219512195</v>
      </c>
      <c r="I6" s="6">
        <f>I5/Y5</f>
        <v>7.3170731707317077E-3</v>
      </c>
      <c r="J6" s="6">
        <f>J5/Y5</f>
        <v>2.4390243902439024E-3</v>
      </c>
      <c r="K6" s="6">
        <f>K5/Y5</f>
        <v>6.3414634146341464E-2</v>
      </c>
      <c r="L6" s="6">
        <f>L5/Y5</f>
        <v>5.8536585365853662E-2</v>
      </c>
      <c r="M6" s="6">
        <f>M5/Y5</f>
        <v>1.2195121951219513E-2</v>
      </c>
      <c r="N6" s="6">
        <f>N5/Y5</f>
        <v>2.4390243902439025E-2</v>
      </c>
      <c r="O6" s="6">
        <f>O5/Y5</f>
        <v>2.4390243902439025E-2</v>
      </c>
      <c r="P6" s="6">
        <f>P5/Y5</f>
        <v>3.1707317073170732E-2</v>
      </c>
      <c r="Q6" s="6">
        <f>Q5/Y5</f>
        <v>4.6341463414634146E-2</v>
      </c>
      <c r="R6" s="6">
        <f>R5/Y5</f>
        <v>8.2926829268292687E-2</v>
      </c>
      <c r="S6" s="6">
        <f>S5/Y5</f>
        <v>9.7560975609756097E-3</v>
      </c>
      <c r="T6" s="6">
        <f>T5/Y5</f>
        <v>4.878048780487805E-2</v>
      </c>
      <c r="U6" s="6">
        <f>U5/Y5</f>
        <v>4.8780487804878049E-3</v>
      </c>
      <c r="V6" s="6">
        <f>V5/Y5</f>
        <v>0.12926829268292683</v>
      </c>
      <c r="W6" s="6">
        <f>W5/Y5</f>
        <v>8.2926829268292687E-2</v>
      </c>
      <c r="X6" s="6">
        <f>X5/Y5</f>
        <v>9.7560975609756097E-3</v>
      </c>
      <c r="Y6" s="7">
        <f>SUM(C6:X6)</f>
        <v>1</v>
      </c>
    </row>
    <row r="7" spans="1:27" ht="15" x14ac:dyDescent="0.3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 t="s">
        <v>36</v>
      </c>
      <c r="P7" s="8"/>
      <c r="Q7" s="8"/>
      <c r="R7" s="8"/>
      <c r="S7" s="8"/>
      <c r="T7" s="8"/>
      <c r="U7" s="8"/>
      <c r="V7" s="8"/>
      <c r="W7" s="8"/>
      <c r="X7" s="8"/>
      <c r="Y7" s="2"/>
    </row>
    <row r="8" spans="1:27" ht="15" x14ac:dyDescent="0.3">
      <c r="A8" s="8"/>
      <c r="B8" s="8"/>
      <c r="C8" s="30"/>
      <c r="D8" s="30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</row>
    <row r="9" spans="1:27" x14ac:dyDescent="0.2">
      <c r="A9" s="2"/>
      <c r="B9" s="2"/>
      <c r="C9" s="2"/>
      <c r="D9" s="2"/>
      <c r="E9" s="2"/>
      <c r="F9" s="2"/>
      <c r="G9" s="2"/>
      <c r="H9" s="2"/>
      <c r="I9" s="2"/>
      <c r="J9" s="2"/>
      <c r="K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</row>
    <row r="10" spans="1:27" x14ac:dyDescent="0.2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</row>
    <row r="11" spans="1:27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</row>
    <row r="12" spans="1:27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9"/>
    </row>
    <row r="13" spans="1:27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9"/>
    </row>
    <row r="14" spans="1:27" x14ac:dyDescent="0.2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</row>
    <row r="15" spans="1:27" x14ac:dyDescent="0.2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</row>
    <row r="16" spans="1:27" x14ac:dyDescent="0.2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</row>
    <row r="17" spans="1:25" x14ac:dyDescent="0.2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</row>
    <row r="18" spans="1:25" x14ac:dyDescent="0.2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</row>
    <row r="19" spans="1:25" x14ac:dyDescent="0.2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</row>
    <row r="20" spans="1:25" x14ac:dyDescent="0.2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</row>
    <row r="21" spans="1:25" x14ac:dyDescent="0.2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</row>
    <row r="22" spans="1:25" x14ac:dyDescent="0.2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</row>
    <row r="23" spans="1:25" x14ac:dyDescent="0.2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</row>
    <row r="24" spans="1:25" x14ac:dyDescent="0.2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</row>
    <row r="25" spans="1:25" x14ac:dyDescent="0.2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</row>
    <row r="26" spans="1:25" x14ac:dyDescent="0.2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</row>
    <row r="27" spans="1:25" x14ac:dyDescent="0.2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</row>
    <row r="28" spans="1:25" x14ac:dyDescent="0.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</row>
    <row r="29" spans="1:25" x14ac:dyDescent="0.2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</row>
    <row r="30" spans="1:25" x14ac:dyDescent="0.2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</row>
    <row r="31" spans="1:25" x14ac:dyDescent="0.2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</row>
    <row r="32" spans="1:25" x14ac:dyDescent="0.2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</row>
    <row r="33" spans="1:27" x14ac:dyDescent="0.2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</row>
    <row r="34" spans="1:27" x14ac:dyDescent="0.2">
      <c r="A34" s="2"/>
      <c r="B34" s="2"/>
      <c r="C34" s="2"/>
      <c r="D34" s="2"/>
      <c r="E34" s="3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</row>
    <row r="35" spans="1:27" ht="15.75" x14ac:dyDescent="0.25">
      <c r="A35" s="86">
        <v>3</v>
      </c>
      <c r="B35" s="86"/>
      <c r="C35" s="86"/>
      <c r="D35" s="86"/>
      <c r="E35" s="86"/>
      <c r="F35" s="86"/>
      <c r="G35" s="86"/>
      <c r="H35" s="86"/>
      <c r="I35" s="86"/>
      <c r="J35" s="86"/>
      <c r="K35" s="86"/>
      <c r="L35" s="86"/>
      <c r="M35" s="86"/>
      <c r="N35" s="86"/>
      <c r="O35" s="86"/>
      <c r="P35" s="86"/>
      <c r="Q35" s="86"/>
      <c r="R35" s="86"/>
      <c r="S35" s="86"/>
      <c r="T35" s="86"/>
      <c r="U35" s="86"/>
      <c r="V35" s="86"/>
      <c r="W35" s="86"/>
      <c r="X35" s="86"/>
      <c r="Y35" s="86"/>
      <c r="Z35" s="86"/>
      <c r="AA35" s="86"/>
    </row>
    <row r="36" spans="1:27" x14ac:dyDescent="0.2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</row>
    <row r="37" spans="1:27" x14ac:dyDescent="0.2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</row>
    <row r="38" spans="1:27" ht="15.75" x14ac:dyDescent="0.25">
      <c r="A38" s="86"/>
      <c r="B38" s="86"/>
      <c r="C38" s="86"/>
      <c r="D38" s="86"/>
      <c r="E38" s="86"/>
      <c r="F38" s="86"/>
      <c r="G38" s="86"/>
      <c r="H38" s="86"/>
      <c r="I38" s="86"/>
      <c r="J38" s="86"/>
      <c r="K38" s="86"/>
      <c r="L38" s="86"/>
      <c r="M38" s="86"/>
      <c r="N38" s="86"/>
      <c r="O38" s="86"/>
      <c r="P38" s="86"/>
      <c r="Q38" s="86"/>
      <c r="R38" s="86"/>
      <c r="S38" s="86"/>
      <c r="T38" s="86"/>
      <c r="U38" s="86"/>
      <c r="V38" s="86"/>
      <c r="W38" s="86"/>
      <c r="X38" s="86"/>
      <c r="Y38" s="86"/>
      <c r="Z38" s="86"/>
      <c r="AA38" s="86"/>
    </row>
    <row r="39" spans="1:27" x14ac:dyDescent="0.2">
      <c r="J39" s="2"/>
      <c r="K39" s="2"/>
      <c r="N39" s="2"/>
    </row>
    <row r="40" spans="1:27" x14ac:dyDescent="0.2">
      <c r="J40" s="2"/>
      <c r="K40" s="2"/>
      <c r="N40" s="2"/>
    </row>
    <row r="41" spans="1:27" x14ac:dyDescent="0.2">
      <c r="H41" s="2"/>
      <c r="I41" s="2"/>
      <c r="J41" s="2"/>
      <c r="K41" s="2"/>
    </row>
    <row r="42" spans="1:27" x14ac:dyDescent="0.2">
      <c r="H42" s="2"/>
      <c r="I42" s="2"/>
      <c r="J42" s="2"/>
      <c r="K42" s="2"/>
    </row>
  </sheetData>
  <mergeCells count="4">
    <mergeCell ref="A1:AA1"/>
    <mergeCell ref="A2:AA2"/>
    <mergeCell ref="A38:AA38"/>
    <mergeCell ref="A35:AA35"/>
  </mergeCells>
  <phoneticPr fontId="0" type="noConversion"/>
  <printOptions horizontalCentered="1"/>
  <pageMargins left="0.25" right="0.25" top="0.75" bottom="0.75" header="0.3" footer="0.3"/>
  <pageSetup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3"/>
  <sheetViews>
    <sheetView zoomScaleNormal="100" zoomScaleSheetLayoutView="75" workbookViewId="0">
      <pane xSplit="1" ySplit="8" topLeftCell="B9" activePane="bottomRight" state="frozen"/>
      <selection activeCell="A14" sqref="A14:M14"/>
      <selection pane="topRight" activeCell="A14" sqref="A14:M14"/>
      <selection pane="bottomLeft" activeCell="A14" sqref="A14:M14"/>
      <selection pane="bottomRight" activeCell="A5" sqref="A5:Q5"/>
    </sheetView>
  </sheetViews>
  <sheetFormatPr defaultRowHeight="14.25" x14ac:dyDescent="0.2"/>
  <cols>
    <col min="1" max="1" width="33" style="40" customWidth="1"/>
    <col min="2" max="2" width="8.28515625" style="40" customWidth="1"/>
    <col min="3" max="3" width="8.85546875" style="40" customWidth="1"/>
    <col min="4" max="4" width="9" style="40" customWidth="1"/>
    <col min="5" max="5" width="8.85546875" style="40" customWidth="1"/>
    <col min="6" max="6" width="7.7109375" style="40" customWidth="1"/>
    <col min="7" max="7" width="9" style="40" customWidth="1"/>
    <col min="8" max="8" width="8.85546875" style="42" customWidth="1"/>
    <col min="9" max="9" width="9" style="40" customWidth="1"/>
    <col min="10" max="12" width="9.140625" style="40" customWidth="1"/>
    <col min="13" max="13" width="9.140625" style="40" bestFit="1" customWidth="1"/>
    <col min="14" max="14" width="9.7109375" style="40" bestFit="1" customWidth="1"/>
    <col min="15" max="15" width="10.85546875" style="40" customWidth="1"/>
    <col min="16" max="16" width="6.42578125" style="40" hidden="1" customWidth="1"/>
    <col min="17" max="17" width="6.5703125" style="40" hidden="1" customWidth="1"/>
    <col min="18" max="16384" width="9.140625" style="40"/>
  </cols>
  <sheetData>
    <row r="1" spans="1:17" hidden="1" x14ac:dyDescent="0.2"/>
    <row r="2" spans="1:17" hidden="1" x14ac:dyDescent="0.2"/>
    <row r="3" spans="1:17" hidden="1" x14ac:dyDescent="0.2"/>
    <row r="4" spans="1:17" hidden="1" x14ac:dyDescent="0.2"/>
    <row r="5" spans="1:17" s="68" customFormat="1" ht="15" x14ac:dyDescent="0.25">
      <c r="A5" s="91" t="s">
        <v>58</v>
      </c>
      <c r="B5" s="91"/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  <c r="P5" s="91"/>
      <c r="Q5" s="91"/>
    </row>
    <row r="6" spans="1:17" ht="15" x14ac:dyDescent="0.25">
      <c r="A6" s="90" t="s">
        <v>73</v>
      </c>
      <c r="B6" s="90"/>
      <c r="C6" s="90"/>
      <c r="D6" s="90"/>
      <c r="E6" s="90"/>
      <c r="F6" s="90"/>
      <c r="G6" s="90"/>
      <c r="H6" s="90"/>
      <c r="I6" s="90"/>
      <c r="J6" s="90"/>
      <c r="K6" s="90"/>
      <c r="L6" s="90"/>
      <c r="M6" s="90"/>
      <c r="N6" s="90"/>
      <c r="O6" s="90"/>
      <c r="P6" s="90"/>
      <c r="Q6" s="90"/>
    </row>
    <row r="7" spans="1:17" ht="17.25" customHeight="1" x14ac:dyDescent="0.25">
      <c r="D7" s="41"/>
      <c r="E7" s="41"/>
      <c r="F7" s="41"/>
      <c r="G7" s="41"/>
    </row>
    <row r="8" spans="1:17" s="48" customFormat="1" ht="55.5" customHeight="1" x14ac:dyDescent="0.2">
      <c r="A8" s="43"/>
      <c r="B8" s="44" t="s">
        <v>70</v>
      </c>
      <c r="C8" s="44" t="s">
        <v>0</v>
      </c>
      <c r="D8" s="45" t="s">
        <v>1</v>
      </c>
      <c r="E8" s="45" t="s">
        <v>2</v>
      </c>
      <c r="F8" s="46" t="s">
        <v>5</v>
      </c>
      <c r="G8" s="45" t="s">
        <v>7</v>
      </c>
      <c r="H8" s="47" t="s">
        <v>27</v>
      </c>
      <c r="I8" s="45" t="s">
        <v>8</v>
      </c>
      <c r="J8" s="45" t="s">
        <v>9</v>
      </c>
      <c r="K8" s="46" t="s">
        <v>41</v>
      </c>
      <c r="L8" s="45" t="s">
        <v>10</v>
      </c>
      <c r="M8" s="44" t="s">
        <v>11</v>
      </c>
      <c r="N8" s="73" t="s">
        <v>12</v>
      </c>
      <c r="P8" s="49"/>
    </row>
    <row r="9" spans="1:17" ht="15" x14ac:dyDescent="0.25">
      <c r="A9" s="50" t="s">
        <v>13</v>
      </c>
      <c r="B9" s="51">
        <v>61</v>
      </c>
      <c r="C9" s="51">
        <v>128</v>
      </c>
      <c r="D9" s="51">
        <v>41</v>
      </c>
      <c r="E9" s="51">
        <v>12</v>
      </c>
      <c r="F9" s="51">
        <v>18</v>
      </c>
      <c r="G9" s="51">
        <v>28</v>
      </c>
      <c r="H9" s="51">
        <v>20</v>
      </c>
      <c r="I9" s="51">
        <v>10</v>
      </c>
      <c r="J9" s="51">
        <v>17</v>
      </c>
      <c r="K9" s="51">
        <v>14</v>
      </c>
      <c r="L9" s="51">
        <v>46</v>
      </c>
      <c r="M9" s="51">
        <v>15</v>
      </c>
      <c r="N9" s="52">
        <f>SUM(B9:M9)</f>
        <v>410</v>
      </c>
    </row>
    <row r="10" spans="1:17" ht="15" x14ac:dyDescent="0.25">
      <c r="A10" s="53" t="s">
        <v>14</v>
      </c>
      <c r="B10" s="54">
        <v>10</v>
      </c>
      <c r="C10" s="54">
        <v>10.5</v>
      </c>
      <c r="D10" s="54">
        <v>8</v>
      </c>
      <c r="E10" s="54">
        <v>2.5</v>
      </c>
      <c r="F10" s="54">
        <v>1</v>
      </c>
      <c r="G10" s="54">
        <v>3</v>
      </c>
      <c r="H10" s="55">
        <v>3</v>
      </c>
      <c r="I10" s="54">
        <v>3</v>
      </c>
      <c r="J10" s="54">
        <v>2</v>
      </c>
      <c r="K10" s="54">
        <v>3</v>
      </c>
      <c r="L10" s="54">
        <v>3</v>
      </c>
      <c r="M10" s="54">
        <v>1.5</v>
      </c>
      <c r="N10" s="56">
        <f>SUM(B10:M10)</f>
        <v>50.5</v>
      </c>
    </row>
    <row r="11" spans="1:17" ht="15" x14ac:dyDescent="0.25">
      <c r="A11" s="57" t="s">
        <v>15</v>
      </c>
      <c r="B11" s="58">
        <f>B9/B10</f>
        <v>6.1</v>
      </c>
      <c r="C11" s="58">
        <f>C9/C10</f>
        <v>12.19047619047619</v>
      </c>
      <c r="D11" s="58">
        <f t="shared" ref="D11:M11" si="0">D9/D10</f>
        <v>5.125</v>
      </c>
      <c r="E11" s="58">
        <f t="shared" si="0"/>
        <v>4.8</v>
      </c>
      <c r="F11" s="58">
        <f t="shared" si="0"/>
        <v>18</v>
      </c>
      <c r="G11" s="58">
        <f t="shared" si="0"/>
        <v>9.3333333333333339</v>
      </c>
      <c r="H11" s="58">
        <f t="shared" si="0"/>
        <v>6.666666666666667</v>
      </c>
      <c r="I11" s="58">
        <f t="shared" si="0"/>
        <v>3.3333333333333335</v>
      </c>
      <c r="J11" s="58">
        <f t="shared" si="0"/>
        <v>8.5</v>
      </c>
      <c r="K11" s="58">
        <f t="shared" si="0"/>
        <v>4.666666666666667</v>
      </c>
      <c r="L11" s="58">
        <f t="shared" si="0"/>
        <v>15.333333333333334</v>
      </c>
      <c r="M11" s="58">
        <f t="shared" si="0"/>
        <v>10</v>
      </c>
      <c r="N11" s="59">
        <f>N9/N10</f>
        <v>8.1188118811881189</v>
      </c>
    </row>
    <row r="12" spans="1:17" ht="15" x14ac:dyDescent="0.25">
      <c r="A12" s="53" t="s">
        <v>16</v>
      </c>
      <c r="B12" s="60">
        <v>42</v>
      </c>
      <c r="C12" s="60">
        <v>103</v>
      </c>
      <c r="D12" s="60">
        <v>33</v>
      </c>
      <c r="E12" s="60">
        <v>12</v>
      </c>
      <c r="F12" s="60">
        <v>18</v>
      </c>
      <c r="G12" s="60">
        <v>24</v>
      </c>
      <c r="H12" s="61">
        <v>19</v>
      </c>
      <c r="I12" s="60">
        <v>9</v>
      </c>
      <c r="J12" s="60">
        <v>14</v>
      </c>
      <c r="K12" s="60">
        <v>11</v>
      </c>
      <c r="L12" s="60">
        <v>28</v>
      </c>
      <c r="M12" s="60">
        <v>14</v>
      </c>
      <c r="N12" s="62">
        <f t="shared" ref="N12:N21" si="1">SUM(B12:M12)</f>
        <v>327</v>
      </c>
    </row>
    <row r="13" spans="1:17" ht="15" x14ac:dyDescent="0.25">
      <c r="A13" s="53" t="s">
        <v>17</v>
      </c>
      <c r="B13" s="60">
        <f>B9-B12</f>
        <v>19</v>
      </c>
      <c r="C13" s="60">
        <f t="shared" ref="C13:M13" si="2">C9-C12</f>
        <v>25</v>
      </c>
      <c r="D13" s="60">
        <f t="shared" si="2"/>
        <v>8</v>
      </c>
      <c r="E13" s="60">
        <f t="shared" si="2"/>
        <v>0</v>
      </c>
      <c r="F13" s="60">
        <f t="shared" si="2"/>
        <v>0</v>
      </c>
      <c r="G13" s="60">
        <f t="shared" si="2"/>
        <v>4</v>
      </c>
      <c r="H13" s="60">
        <f t="shared" si="2"/>
        <v>1</v>
      </c>
      <c r="I13" s="60">
        <f t="shared" si="2"/>
        <v>1</v>
      </c>
      <c r="J13" s="60">
        <f t="shared" si="2"/>
        <v>3</v>
      </c>
      <c r="K13" s="60">
        <f t="shared" si="2"/>
        <v>3</v>
      </c>
      <c r="L13" s="60">
        <f t="shared" si="2"/>
        <v>18</v>
      </c>
      <c r="M13" s="60">
        <f t="shared" si="2"/>
        <v>1</v>
      </c>
      <c r="N13" s="62">
        <f t="shared" si="1"/>
        <v>83</v>
      </c>
    </row>
    <row r="14" spans="1:17" ht="15" x14ac:dyDescent="0.25">
      <c r="A14" s="53" t="s">
        <v>18</v>
      </c>
      <c r="B14" s="61">
        <v>42</v>
      </c>
      <c r="C14" s="61">
        <v>55</v>
      </c>
      <c r="D14" s="61">
        <v>22</v>
      </c>
      <c r="E14" s="61">
        <v>4</v>
      </c>
      <c r="F14" s="61">
        <v>12</v>
      </c>
      <c r="G14" s="61">
        <v>6</v>
      </c>
      <c r="H14" s="61">
        <v>7</v>
      </c>
      <c r="I14" s="61">
        <v>4</v>
      </c>
      <c r="J14" s="61">
        <v>7</v>
      </c>
      <c r="K14" s="61">
        <v>6</v>
      </c>
      <c r="L14" s="61">
        <v>29</v>
      </c>
      <c r="M14" s="61">
        <v>8</v>
      </c>
      <c r="N14" s="63">
        <f t="shared" si="1"/>
        <v>202</v>
      </c>
    </row>
    <row r="15" spans="1:17" ht="15" x14ac:dyDescent="0.25">
      <c r="A15" s="53" t="s">
        <v>19</v>
      </c>
      <c r="B15" s="61">
        <v>37</v>
      </c>
      <c r="C15" s="61">
        <v>25</v>
      </c>
      <c r="D15" s="61">
        <v>8</v>
      </c>
      <c r="E15" s="61">
        <v>1</v>
      </c>
      <c r="F15" s="61">
        <v>15</v>
      </c>
      <c r="G15" s="61">
        <v>4</v>
      </c>
      <c r="H15" s="61">
        <v>2</v>
      </c>
      <c r="I15" s="61">
        <v>1</v>
      </c>
      <c r="J15" s="61">
        <v>5</v>
      </c>
      <c r="K15" s="61">
        <v>5</v>
      </c>
      <c r="L15" s="61">
        <v>21</v>
      </c>
      <c r="M15" s="61">
        <v>6</v>
      </c>
      <c r="N15" s="63">
        <f t="shared" si="1"/>
        <v>130</v>
      </c>
    </row>
    <row r="16" spans="1:17" ht="15" x14ac:dyDescent="0.25">
      <c r="A16" s="53" t="s">
        <v>20</v>
      </c>
      <c r="B16" s="61">
        <v>23</v>
      </c>
      <c r="C16" s="61">
        <v>80</v>
      </c>
      <c r="D16" s="61">
        <v>19</v>
      </c>
      <c r="E16" s="61">
        <v>9</v>
      </c>
      <c r="F16" s="61">
        <v>4</v>
      </c>
      <c r="G16" s="61">
        <v>23</v>
      </c>
      <c r="H16" s="61">
        <v>16</v>
      </c>
      <c r="I16" s="61">
        <v>9</v>
      </c>
      <c r="J16" s="61">
        <v>11</v>
      </c>
      <c r="K16" s="61">
        <v>7</v>
      </c>
      <c r="L16" s="61">
        <v>22</v>
      </c>
      <c r="M16" s="61">
        <v>8</v>
      </c>
      <c r="N16" s="63">
        <f t="shared" si="1"/>
        <v>231</v>
      </c>
    </row>
    <row r="17" spans="1:14" ht="15" x14ac:dyDescent="0.25">
      <c r="A17" s="53" t="s">
        <v>40</v>
      </c>
      <c r="B17" s="61">
        <f t="shared" ref="B17:M17" si="3">B14-B18</f>
        <v>19</v>
      </c>
      <c r="C17" s="61">
        <f t="shared" si="3"/>
        <v>17</v>
      </c>
      <c r="D17" s="61">
        <f t="shared" si="3"/>
        <v>5</v>
      </c>
      <c r="E17" s="61">
        <f>E14-E18</f>
        <v>0</v>
      </c>
      <c r="F17" s="61">
        <f>F14-F18</f>
        <v>0</v>
      </c>
      <c r="G17" s="61">
        <f t="shared" si="3"/>
        <v>3</v>
      </c>
      <c r="H17" s="61">
        <f t="shared" si="3"/>
        <v>1</v>
      </c>
      <c r="I17" s="61">
        <f t="shared" si="3"/>
        <v>1</v>
      </c>
      <c r="J17" s="61">
        <f t="shared" si="3"/>
        <v>3</v>
      </c>
      <c r="K17" s="61">
        <f>K14-K18</f>
        <v>3</v>
      </c>
      <c r="L17" s="61">
        <f t="shared" si="3"/>
        <v>17</v>
      </c>
      <c r="M17" s="61">
        <f t="shared" si="3"/>
        <v>2</v>
      </c>
      <c r="N17" s="63">
        <f t="shared" si="1"/>
        <v>71</v>
      </c>
    </row>
    <row r="18" spans="1:14" ht="15" x14ac:dyDescent="0.25">
      <c r="A18" s="53" t="s">
        <v>21</v>
      </c>
      <c r="B18" s="61">
        <v>23</v>
      </c>
      <c r="C18" s="61">
        <v>38</v>
      </c>
      <c r="D18" s="61">
        <v>17</v>
      </c>
      <c r="E18" s="61">
        <v>4</v>
      </c>
      <c r="F18" s="61">
        <v>12</v>
      </c>
      <c r="G18" s="61">
        <v>3</v>
      </c>
      <c r="H18" s="61">
        <v>6</v>
      </c>
      <c r="I18" s="61">
        <v>3</v>
      </c>
      <c r="J18" s="61">
        <v>4</v>
      </c>
      <c r="K18" s="61">
        <v>3</v>
      </c>
      <c r="L18" s="61">
        <v>12</v>
      </c>
      <c r="M18" s="61">
        <v>6</v>
      </c>
      <c r="N18" s="63">
        <f t="shared" si="1"/>
        <v>131</v>
      </c>
    </row>
    <row r="19" spans="1:14" ht="15" x14ac:dyDescent="0.25">
      <c r="A19" s="64" t="s">
        <v>42</v>
      </c>
      <c r="B19" s="61">
        <v>31</v>
      </c>
      <c r="C19" s="61">
        <v>43</v>
      </c>
      <c r="D19" s="61">
        <v>10</v>
      </c>
      <c r="E19" s="61">
        <v>1</v>
      </c>
      <c r="F19" s="61">
        <v>14</v>
      </c>
      <c r="G19" s="61">
        <v>2</v>
      </c>
      <c r="H19" s="61">
        <v>1</v>
      </c>
      <c r="I19" s="61">
        <v>1</v>
      </c>
      <c r="J19" s="61">
        <v>3</v>
      </c>
      <c r="K19" s="61">
        <v>4</v>
      </c>
      <c r="L19" s="61">
        <v>21</v>
      </c>
      <c r="M19" s="61">
        <v>4</v>
      </c>
      <c r="N19" s="63">
        <f t="shared" si="1"/>
        <v>135</v>
      </c>
    </row>
    <row r="20" spans="1:14" ht="15" x14ac:dyDescent="0.25">
      <c r="A20" s="53" t="s">
        <v>22</v>
      </c>
      <c r="B20" s="61">
        <v>22</v>
      </c>
      <c r="C20" s="61">
        <v>27</v>
      </c>
      <c r="D20" s="61">
        <v>13</v>
      </c>
      <c r="E20" s="61">
        <v>2</v>
      </c>
      <c r="F20" s="61">
        <v>5</v>
      </c>
      <c r="G20" s="61">
        <v>3</v>
      </c>
      <c r="H20" s="61">
        <v>2</v>
      </c>
      <c r="I20" s="61">
        <v>0</v>
      </c>
      <c r="J20" s="61">
        <v>3</v>
      </c>
      <c r="K20" s="61">
        <v>3</v>
      </c>
      <c r="L20" s="61">
        <v>7</v>
      </c>
      <c r="M20" s="61">
        <v>1</v>
      </c>
      <c r="N20" s="63">
        <f t="shared" si="1"/>
        <v>88</v>
      </c>
    </row>
    <row r="21" spans="1:14" ht="15" x14ac:dyDescent="0.25">
      <c r="A21" s="53" t="s">
        <v>55</v>
      </c>
      <c r="B21" s="60">
        <v>56</v>
      </c>
      <c r="C21" s="60">
        <v>23</v>
      </c>
      <c r="D21" s="60">
        <v>11</v>
      </c>
      <c r="E21" s="60">
        <v>1</v>
      </c>
      <c r="F21" s="60">
        <v>0</v>
      </c>
      <c r="G21" s="60">
        <v>1</v>
      </c>
      <c r="H21" s="60">
        <v>14</v>
      </c>
      <c r="I21" s="60">
        <v>2</v>
      </c>
      <c r="J21" s="60">
        <v>4</v>
      </c>
      <c r="K21" s="60">
        <v>15</v>
      </c>
      <c r="L21" s="60">
        <v>5</v>
      </c>
      <c r="M21" s="60">
        <v>3</v>
      </c>
      <c r="N21" s="62">
        <f t="shared" si="1"/>
        <v>135</v>
      </c>
    </row>
    <row r="22" spans="1:14" ht="15" x14ac:dyDescent="0.25">
      <c r="A22" s="53" t="s">
        <v>56</v>
      </c>
      <c r="B22" s="78">
        <f>B21/(B9+B21-B23)</f>
        <v>0.49122807017543857</v>
      </c>
      <c r="C22" s="65">
        <f t="shared" ref="C22" si="4">C21/(C9+C21-C23)</f>
        <v>0.21100917431192662</v>
      </c>
      <c r="D22" s="65">
        <f t="shared" ref="D22:N22" si="5">D21/(D9+D21-D23)</f>
        <v>0.23404255319148937</v>
      </c>
      <c r="E22" s="65">
        <f t="shared" si="5"/>
        <v>7.6923076923076927E-2</v>
      </c>
      <c r="F22" s="78">
        <f t="shared" si="5"/>
        <v>0</v>
      </c>
      <c r="G22" s="65">
        <f t="shared" si="5"/>
        <v>3.8461538461538464E-2</v>
      </c>
      <c r="H22" s="65">
        <f t="shared" si="5"/>
        <v>0.41176470588235292</v>
      </c>
      <c r="I22" s="65">
        <f t="shared" si="5"/>
        <v>0.16666666666666666</v>
      </c>
      <c r="J22" s="65">
        <f t="shared" si="5"/>
        <v>0.2</v>
      </c>
      <c r="K22" s="65">
        <f t="shared" si="5"/>
        <v>0.55555555555555558</v>
      </c>
      <c r="L22" s="65">
        <f t="shared" si="5"/>
        <v>0.1</v>
      </c>
      <c r="M22" s="65">
        <f t="shared" si="5"/>
        <v>0.17647058823529413</v>
      </c>
      <c r="N22" s="66">
        <f t="shared" si="5"/>
        <v>0.27720739219712526</v>
      </c>
    </row>
    <row r="23" spans="1:14" ht="15" x14ac:dyDescent="0.25">
      <c r="A23" s="53" t="s">
        <v>23</v>
      </c>
      <c r="B23" s="60">
        <v>3</v>
      </c>
      <c r="C23" s="60">
        <v>42</v>
      </c>
      <c r="D23" s="60">
        <v>5</v>
      </c>
      <c r="E23" s="60">
        <v>0</v>
      </c>
      <c r="F23" s="60">
        <v>0</v>
      </c>
      <c r="G23" s="60">
        <v>3</v>
      </c>
      <c r="H23" s="60">
        <v>0</v>
      </c>
      <c r="I23" s="60">
        <v>0</v>
      </c>
      <c r="J23" s="60">
        <v>1</v>
      </c>
      <c r="K23" s="60">
        <v>2</v>
      </c>
      <c r="L23" s="60">
        <v>1</v>
      </c>
      <c r="M23" s="60">
        <v>1</v>
      </c>
      <c r="N23" s="62">
        <f t="shared" ref="N23:N30" si="6">SUM(B23:M23)</f>
        <v>58</v>
      </c>
    </row>
    <row r="24" spans="1:14" ht="15" x14ac:dyDescent="0.25">
      <c r="A24" s="53" t="s">
        <v>37</v>
      </c>
      <c r="B24" s="61">
        <v>9</v>
      </c>
      <c r="C24" s="61">
        <v>11</v>
      </c>
      <c r="D24" s="60">
        <v>5</v>
      </c>
      <c r="E24" s="60">
        <v>0</v>
      </c>
      <c r="F24" s="60">
        <v>0</v>
      </c>
      <c r="G24" s="60">
        <v>4</v>
      </c>
      <c r="H24" s="60">
        <v>6</v>
      </c>
      <c r="I24" s="60">
        <v>2</v>
      </c>
      <c r="J24" s="60">
        <v>2</v>
      </c>
      <c r="K24" s="60">
        <v>0</v>
      </c>
      <c r="L24" s="60">
        <v>7</v>
      </c>
      <c r="M24" s="60">
        <v>1</v>
      </c>
      <c r="N24" s="62">
        <f t="shared" si="6"/>
        <v>47</v>
      </c>
    </row>
    <row r="25" spans="1:14" ht="15" x14ac:dyDescent="0.25">
      <c r="A25" s="53" t="s">
        <v>39</v>
      </c>
      <c r="B25" s="60">
        <v>5</v>
      </c>
      <c r="C25" s="60">
        <v>10</v>
      </c>
      <c r="D25" s="60">
        <v>3</v>
      </c>
      <c r="E25" s="60">
        <v>0</v>
      </c>
      <c r="F25" s="60">
        <v>0</v>
      </c>
      <c r="G25" s="60">
        <v>0</v>
      </c>
      <c r="H25" s="60">
        <v>0</v>
      </c>
      <c r="I25" s="60">
        <v>0</v>
      </c>
      <c r="J25" s="60">
        <v>1</v>
      </c>
      <c r="K25" s="60">
        <v>0</v>
      </c>
      <c r="L25" s="60">
        <v>0</v>
      </c>
      <c r="M25" s="60">
        <v>0</v>
      </c>
      <c r="N25" s="62">
        <f t="shared" si="6"/>
        <v>19</v>
      </c>
    </row>
    <row r="26" spans="1:14" ht="15" x14ac:dyDescent="0.25">
      <c r="A26" s="53" t="s">
        <v>61</v>
      </c>
      <c r="B26" s="60">
        <v>0</v>
      </c>
      <c r="C26" s="60">
        <v>0</v>
      </c>
      <c r="D26" s="60">
        <v>2</v>
      </c>
      <c r="E26" s="60">
        <v>0</v>
      </c>
      <c r="F26" s="60">
        <v>0</v>
      </c>
      <c r="G26" s="60">
        <v>4</v>
      </c>
      <c r="H26" s="60">
        <v>4</v>
      </c>
      <c r="I26" s="60">
        <v>2</v>
      </c>
      <c r="J26" s="60">
        <v>0</v>
      </c>
      <c r="K26" s="60">
        <v>0</v>
      </c>
      <c r="L26" s="60">
        <v>7</v>
      </c>
      <c r="M26" s="60">
        <v>0</v>
      </c>
      <c r="N26" s="62">
        <f t="shared" si="6"/>
        <v>19</v>
      </c>
    </row>
    <row r="27" spans="1:14" ht="15" x14ac:dyDescent="0.25">
      <c r="A27" s="53" t="s">
        <v>38</v>
      </c>
      <c r="B27" s="60">
        <v>2</v>
      </c>
      <c r="C27" s="60">
        <v>1</v>
      </c>
      <c r="D27" s="60">
        <v>0</v>
      </c>
      <c r="E27" s="60">
        <v>0</v>
      </c>
      <c r="F27" s="60">
        <v>0</v>
      </c>
      <c r="G27" s="60">
        <v>0</v>
      </c>
      <c r="H27" s="60">
        <v>2</v>
      </c>
      <c r="I27" s="60">
        <v>0</v>
      </c>
      <c r="J27" s="60">
        <v>1</v>
      </c>
      <c r="K27" s="60">
        <v>0</v>
      </c>
      <c r="L27" s="60">
        <v>0</v>
      </c>
      <c r="M27" s="60">
        <v>1</v>
      </c>
      <c r="N27" s="62">
        <f t="shared" si="6"/>
        <v>7</v>
      </c>
    </row>
    <row r="28" spans="1:14" ht="15" x14ac:dyDescent="0.25">
      <c r="A28" s="53" t="s">
        <v>69</v>
      </c>
      <c r="B28" s="60">
        <v>0</v>
      </c>
      <c r="C28" s="60">
        <v>0</v>
      </c>
      <c r="D28" s="60">
        <v>0</v>
      </c>
      <c r="E28" s="60">
        <v>0</v>
      </c>
      <c r="F28" s="60">
        <v>0</v>
      </c>
      <c r="G28" s="60">
        <v>0</v>
      </c>
      <c r="H28" s="60">
        <v>0</v>
      </c>
      <c r="I28" s="60">
        <v>0</v>
      </c>
      <c r="J28" s="60">
        <v>0</v>
      </c>
      <c r="K28" s="60">
        <v>0</v>
      </c>
      <c r="L28" s="60">
        <v>0</v>
      </c>
      <c r="M28" s="60">
        <v>0</v>
      </c>
      <c r="N28" s="62">
        <f t="shared" si="6"/>
        <v>0</v>
      </c>
    </row>
    <row r="29" spans="1:14" ht="15" x14ac:dyDescent="0.25">
      <c r="A29" s="53" t="s">
        <v>62</v>
      </c>
      <c r="B29" s="60">
        <v>2</v>
      </c>
      <c r="C29" s="60">
        <v>0</v>
      </c>
      <c r="D29" s="60">
        <v>0</v>
      </c>
      <c r="E29" s="60">
        <v>0</v>
      </c>
      <c r="F29" s="60">
        <v>0</v>
      </c>
      <c r="G29" s="60">
        <v>0</v>
      </c>
      <c r="H29" s="60">
        <v>0</v>
      </c>
      <c r="I29" s="60">
        <v>0</v>
      </c>
      <c r="J29" s="60">
        <v>0</v>
      </c>
      <c r="K29" s="60">
        <v>0</v>
      </c>
      <c r="L29" s="60">
        <v>0</v>
      </c>
      <c r="M29" s="60">
        <v>0</v>
      </c>
      <c r="N29" s="62">
        <f t="shared" si="6"/>
        <v>2</v>
      </c>
    </row>
    <row r="30" spans="1:14" ht="15" x14ac:dyDescent="0.25">
      <c r="A30" s="53" t="s">
        <v>63</v>
      </c>
      <c r="B30" s="60">
        <v>0</v>
      </c>
      <c r="C30" s="60">
        <v>0</v>
      </c>
      <c r="D30" s="60">
        <v>0</v>
      </c>
      <c r="E30" s="60">
        <v>0</v>
      </c>
      <c r="F30" s="60">
        <v>0</v>
      </c>
      <c r="G30" s="60">
        <v>0</v>
      </c>
      <c r="H30" s="60">
        <v>0</v>
      </c>
      <c r="I30" s="60">
        <v>0</v>
      </c>
      <c r="J30" s="60">
        <v>0</v>
      </c>
      <c r="K30" s="60">
        <v>0</v>
      </c>
      <c r="L30" s="60">
        <v>0</v>
      </c>
      <c r="M30" s="60">
        <v>0</v>
      </c>
      <c r="N30" s="62">
        <f t="shared" si="6"/>
        <v>0</v>
      </c>
    </row>
    <row r="31" spans="1:14" ht="15" x14ac:dyDescent="0.25">
      <c r="A31" s="67"/>
      <c r="B31" s="68"/>
      <c r="C31" s="68"/>
      <c r="D31" s="68"/>
    </row>
    <row r="32" spans="1:14" ht="15" x14ac:dyDescent="0.25">
      <c r="A32" s="69"/>
      <c r="B32" s="68"/>
      <c r="C32" s="68"/>
      <c r="D32" s="68"/>
    </row>
    <row r="33" spans="1:15" ht="15" x14ac:dyDescent="0.25">
      <c r="A33" s="69"/>
      <c r="B33" s="68"/>
      <c r="C33" s="68"/>
      <c r="D33" s="68"/>
    </row>
    <row r="34" spans="1:15" ht="15" x14ac:dyDescent="0.25">
      <c r="A34" s="69"/>
      <c r="B34" s="68"/>
      <c r="C34" s="68"/>
      <c r="D34" s="68"/>
    </row>
    <row r="35" spans="1:15" ht="15" x14ac:dyDescent="0.25">
      <c r="A35" s="69"/>
      <c r="B35" s="68"/>
      <c r="C35" s="68"/>
      <c r="D35" s="68"/>
    </row>
    <row r="36" spans="1:15" ht="18" x14ac:dyDescent="0.25">
      <c r="A36" s="92"/>
      <c r="B36" s="92"/>
      <c r="C36" s="92"/>
      <c r="D36" s="92"/>
      <c r="E36" s="92"/>
      <c r="F36" s="92"/>
      <c r="G36" s="92"/>
      <c r="H36" s="92"/>
      <c r="I36" s="92"/>
      <c r="J36" s="92"/>
      <c r="K36" s="92"/>
      <c r="L36" s="92"/>
      <c r="M36" s="92"/>
      <c r="N36" s="92"/>
      <c r="O36" s="92"/>
    </row>
    <row r="37" spans="1:15" ht="15" x14ac:dyDescent="0.25">
      <c r="A37" s="70"/>
      <c r="B37" s="71"/>
      <c r="C37" s="71"/>
      <c r="D37" s="68"/>
    </row>
    <row r="38" spans="1:15" ht="15" x14ac:dyDescent="0.25">
      <c r="A38" s="70"/>
      <c r="B38" s="71"/>
      <c r="C38" s="71"/>
      <c r="D38" s="68"/>
    </row>
    <row r="39" spans="1:15" ht="18" x14ac:dyDescent="0.25">
      <c r="A39" s="83"/>
      <c r="B39" s="83"/>
      <c r="C39" s="83"/>
      <c r="D39" s="83"/>
      <c r="E39" s="83"/>
      <c r="F39" s="83"/>
      <c r="G39" s="83"/>
      <c r="H39" s="83"/>
      <c r="I39" s="83"/>
      <c r="J39" s="83"/>
      <c r="K39" s="83"/>
      <c r="L39" s="83"/>
      <c r="M39" s="83"/>
      <c r="N39" s="83"/>
      <c r="O39" s="83"/>
    </row>
    <row r="43" spans="1:15" ht="18" x14ac:dyDescent="0.25">
      <c r="A43" s="83">
        <v>4</v>
      </c>
      <c r="B43" s="83"/>
      <c r="C43" s="83"/>
      <c r="D43" s="83"/>
      <c r="E43" s="83"/>
      <c r="F43" s="83"/>
      <c r="G43" s="83"/>
      <c r="H43" s="83"/>
      <c r="I43" s="83"/>
      <c r="J43" s="83"/>
      <c r="K43" s="83"/>
      <c r="L43" s="83"/>
      <c r="M43" s="83"/>
      <c r="N43" s="83"/>
      <c r="O43" s="83"/>
    </row>
  </sheetData>
  <mergeCells count="5">
    <mergeCell ref="A6:Q6"/>
    <mergeCell ref="A5:Q5"/>
    <mergeCell ref="A39:O39"/>
    <mergeCell ref="A36:O36"/>
    <mergeCell ref="A43:O43"/>
  </mergeCells>
  <phoneticPr fontId="0" type="noConversion"/>
  <printOptions horizontalCentered="1"/>
  <pageMargins left="0.1" right="0.1" top="0.75" bottom="0.75" header="0.3" footer="0.3"/>
  <pageSetup scale="80" orientation="landscape" r:id="rId1"/>
  <headerFooter alignWithMargins="0"/>
  <colBreaks count="1" manualBreakCount="1">
    <brk id="15" max="42" man="1"/>
  </colBreaks>
  <ignoredErrors>
    <ignoredError sqref="N11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cover sheet</vt:lpstr>
      <vt:lpstr>events</vt:lpstr>
      <vt:lpstr>Pueblos Serviced</vt:lpstr>
      <vt:lpstr>Summary of Clinics Serviced</vt:lpstr>
      <vt:lpstr>'cover sheet'!Print_Area</vt:lpstr>
      <vt:lpstr>events!Print_Area</vt:lpstr>
      <vt:lpstr>'Pueblos Serviced'!Print_Area</vt:lpstr>
      <vt:lpstr>'Summary of Clinics Serviced'!Print_Area</vt:lpstr>
    </vt:vector>
  </TitlesOfParts>
  <Company>All Indian Pueblo Council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Pueblo Audio</dc:creator>
  <cp:lastModifiedBy>Chris Atkinson</cp:lastModifiedBy>
  <cp:lastPrinted>2015-01-15T21:08:37Z</cp:lastPrinted>
  <dcterms:created xsi:type="dcterms:W3CDTF">2003-01-02T16:52:38Z</dcterms:created>
  <dcterms:modified xsi:type="dcterms:W3CDTF">2015-01-21T15:24:39Z</dcterms:modified>
</cp:coreProperties>
</file>